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3256" windowHeight="10296"/>
  </bookViews>
  <sheets>
    <sheet name="НП на 22.10.202" sheetId="4" r:id="rId1"/>
    <sheet name="Лист1" sheetId="5" r:id="rId2"/>
  </sheets>
  <externalReferences>
    <externalReference r:id="rId3"/>
  </externalReferences>
  <definedNames>
    <definedName name="_xlnm.Print_Titles" localSheetId="0">'НП на 22.10.202'!$4:$4</definedName>
    <definedName name="_xlnm.Print_Area" localSheetId="0">'НП на 22.10.202'!$A$1:$F$22</definedName>
  </definedNames>
  <calcPr calcId="145621" iterate="1" fullPrecision="0"/>
</workbook>
</file>

<file path=xl/calcChain.xml><?xml version="1.0" encoding="utf-8"?>
<calcChain xmlns="http://schemas.openxmlformats.org/spreadsheetml/2006/main">
  <c r="E5" i="4" l="1"/>
  <c r="E17" i="4"/>
  <c r="D17" i="4"/>
  <c r="C17" i="4"/>
  <c r="D13" i="4"/>
  <c r="C13" i="4"/>
  <c r="E9" i="4"/>
  <c r="D9" i="4"/>
  <c r="D5" i="4" s="1"/>
  <c r="C9" i="4"/>
  <c r="C5" i="4" s="1"/>
  <c r="E6" i="4"/>
  <c r="D6" i="4"/>
  <c r="C6" i="4"/>
  <c r="F6" i="4" s="1"/>
  <c r="G47" i="5" l="1"/>
  <c r="I21" i="5"/>
  <c r="H22" i="5"/>
  <c r="G23" i="5"/>
  <c r="I23" i="5"/>
  <c r="H24" i="5"/>
  <c r="G25" i="5"/>
  <c r="I25" i="5"/>
  <c r="H26" i="5"/>
  <c r="G27" i="5"/>
  <c r="I27" i="5"/>
  <c r="H28" i="5"/>
  <c r="G29" i="5"/>
  <c r="I29" i="5"/>
  <c r="H30" i="5"/>
  <c r="G31" i="5"/>
  <c r="I31" i="5"/>
  <c r="H32" i="5"/>
  <c r="G33" i="5"/>
  <c r="H34" i="5"/>
  <c r="G35" i="5"/>
  <c r="I35" i="5"/>
  <c r="H36" i="5"/>
  <c r="G37" i="5"/>
  <c r="H48" i="5"/>
  <c r="G49" i="5"/>
  <c r="I49" i="5"/>
  <c r="H50" i="5"/>
  <c r="G51" i="5"/>
  <c r="I51" i="5"/>
  <c r="H52" i="5"/>
  <c r="G53" i="5"/>
  <c r="H54" i="5"/>
  <c r="G55" i="5"/>
  <c r="I55" i="5"/>
  <c r="H56" i="5"/>
  <c r="G11" i="5"/>
  <c r="I11" i="5"/>
  <c r="H12" i="5"/>
  <c r="F56" i="5"/>
  <c r="I56" i="5" s="1"/>
  <c r="E56" i="5"/>
  <c r="D56" i="5"/>
  <c r="G56" i="5" s="1"/>
  <c r="F55" i="5"/>
  <c r="E55" i="5"/>
  <c r="H55" i="5" s="1"/>
  <c r="D55" i="5"/>
  <c r="F54" i="5"/>
  <c r="I54" i="5" s="1"/>
  <c r="E54" i="5"/>
  <c r="D54" i="5"/>
  <c r="G54" i="5" s="1"/>
  <c r="F53" i="5"/>
  <c r="E53" i="5"/>
  <c r="D53" i="5"/>
  <c r="F52" i="5"/>
  <c r="I52" i="5" s="1"/>
  <c r="E52" i="5"/>
  <c r="D52" i="5"/>
  <c r="G52" i="5" s="1"/>
  <c r="F51" i="5"/>
  <c r="E51" i="5"/>
  <c r="H51" i="5" s="1"/>
  <c r="D51" i="5"/>
  <c r="F50" i="5"/>
  <c r="I50" i="5" s="1"/>
  <c r="E50" i="5"/>
  <c r="D50" i="5"/>
  <c r="G50" i="5" s="1"/>
  <c r="F49" i="5"/>
  <c r="E49" i="5"/>
  <c r="H49" i="5" s="1"/>
  <c r="D49" i="5"/>
  <c r="F48" i="5"/>
  <c r="I48" i="5" s="1"/>
  <c r="E48" i="5"/>
  <c r="D48" i="5"/>
  <c r="G48" i="5" s="1"/>
  <c r="F47" i="5"/>
  <c r="E47" i="5"/>
  <c r="D47" i="5"/>
  <c r="F46" i="5"/>
  <c r="I46" i="5" s="1"/>
  <c r="E46" i="5"/>
  <c r="H46" i="5" s="1"/>
  <c r="D46" i="5"/>
  <c r="G46" i="5" s="1"/>
  <c r="F45" i="5"/>
  <c r="I45" i="5" s="1"/>
  <c r="E45" i="5"/>
  <c r="H45" i="5" s="1"/>
  <c r="D45" i="5"/>
  <c r="G45" i="5" s="1"/>
  <c r="F44" i="5"/>
  <c r="I44" i="5" s="1"/>
  <c r="E44" i="5"/>
  <c r="H44" i="5" s="1"/>
  <c r="D44" i="5"/>
  <c r="G44" i="5" s="1"/>
  <c r="F43" i="5"/>
  <c r="I43" i="5" s="1"/>
  <c r="E43" i="5"/>
  <c r="H43" i="5" s="1"/>
  <c r="D43" i="5"/>
  <c r="G43" i="5" s="1"/>
  <c r="F42" i="5"/>
  <c r="I42" i="5" s="1"/>
  <c r="E42" i="5"/>
  <c r="H42" i="5" s="1"/>
  <c r="D42" i="5"/>
  <c r="G42" i="5" s="1"/>
  <c r="F41" i="5"/>
  <c r="I41" i="5" s="1"/>
  <c r="E41" i="5"/>
  <c r="H41" i="5" s="1"/>
  <c r="D41" i="5"/>
  <c r="G41" i="5" s="1"/>
  <c r="F40" i="5"/>
  <c r="I40" i="5" s="1"/>
  <c r="E40" i="5"/>
  <c r="H40" i="5" s="1"/>
  <c r="D40" i="5"/>
  <c r="G40" i="5" s="1"/>
  <c r="F39" i="5"/>
  <c r="E39" i="5"/>
  <c r="D39" i="5"/>
  <c r="G39" i="5" s="1"/>
  <c r="F38" i="5"/>
  <c r="I38" i="5" s="1"/>
  <c r="E38" i="5"/>
  <c r="H38" i="5" s="1"/>
  <c r="D38" i="5"/>
  <c r="G38" i="5" s="1"/>
  <c r="F37" i="5"/>
  <c r="E37" i="5"/>
  <c r="H37" i="5" s="1"/>
  <c r="D37" i="5"/>
  <c r="F36" i="5"/>
  <c r="I36" i="5" s="1"/>
  <c r="E36" i="5"/>
  <c r="D36" i="5"/>
  <c r="G36" i="5" s="1"/>
  <c r="F35" i="5"/>
  <c r="E35" i="5"/>
  <c r="H35" i="5" s="1"/>
  <c r="D35" i="5"/>
  <c r="F34" i="5"/>
  <c r="I34" i="5" s="1"/>
  <c r="E34" i="5"/>
  <c r="D34" i="5"/>
  <c r="G34" i="5" s="1"/>
  <c r="F33" i="5"/>
  <c r="E33" i="5"/>
  <c r="D33" i="5"/>
  <c r="F32" i="5"/>
  <c r="I32" i="5" s="1"/>
  <c r="E32" i="5"/>
  <c r="D32" i="5"/>
  <c r="G32" i="5" s="1"/>
  <c r="F31" i="5"/>
  <c r="E31" i="5"/>
  <c r="H31" i="5" s="1"/>
  <c r="D31" i="5"/>
  <c r="F30" i="5"/>
  <c r="I30" i="5" s="1"/>
  <c r="E30" i="5"/>
  <c r="D30" i="5"/>
  <c r="G30" i="5" s="1"/>
  <c r="F29" i="5"/>
  <c r="E29" i="5"/>
  <c r="H29" i="5" s="1"/>
  <c r="D29" i="5"/>
  <c r="F28" i="5"/>
  <c r="I28" i="5" s="1"/>
  <c r="E28" i="5"/>
  <c r="D28" i="5"/>
  <c r="G28" i="5" s="1"/>
  <c r="F27" i="5"/>
  <c r="E27" i="5"/>
  <c r="H27" i="5" s="1"/>
  <c r="D27" i="5"/>
  <c r="F26" i="5"/>
  <c r="I26" i="5" s="1"/>
  <c r="E26" i="5"/>
  <c r="D26" i="5"/>
  <c r="G26" i="5" s="1"/>
  <c r="F25" i="5"/>
  <c r="E25" i="5"/>
  <c r="H25" i="5" s="1"/>
  <c r="D25" i="5"/>
  <c r="F24" i="5"/>
  <c r="I24" i="5" s="1"/>
  <c r="E24" i="5"/>
  <c r="D24" i="5"/>
  <c r="G24" i="5" s="1"/>
  <c r="F23" i="5"/>
  <c r="E23" i="5"/>
  <c r="H23" i="5" s="1"/>
  <c r="D23" i="5"/>
  <c r="F22" i="5"/>
  <c r="I22" i="5" s="1"/>
  <c r="E22" i="5"/>
  <c r="D22" i="5"/>
  <c r="G22" i="5" s="1"/>
  <c r="F21" i="5"/>
  <c r="E21" i="5"/>
  <c r="H21" i="5" s="1"/>
  <c r="D21" i="5"/>
  <c r="G21" i="5" s="1"/>
  <c r="F20" i="5"/>
  <c r="I20" i="5" s="1"/>
  <c r="E20" i="5"/>
  <c r="H20" i="5" s="1"/>
  <c r="D20" i="5"/>
  <c r="G20" i="5" s="1"/>
  <c r="F19" i="5"/>
  <c r="I19" i="5" s="1"/>
  <c r="E19" i="5"/>
  <c r="H19" i="5" s="1"/>
  <c r="D19" i="5"/>
  <c r="G19" i="5" s="1"/>
  <c r="F18" i="5"/>
  <c r="I18" i="5" s="1"/>
  <c r="E18" i="5"/>
  <c r="H18" i="5" s="1"/>
  <c r="D18" i="5"/>
  <c r="G18" i="5" s="1"/>
  <c r="F17" i="5"/>
  <c r="I17" i="5" s="1"/>
  <c r="E17" i="5"/>
  <c r="H17" i="5" s="1"/>
  <c r="D17" i="5"/>
  <c r="G17" i="5" s="1"/>
  <c r="F16" i="5"/>
  <c r="I16" i="5" s="1"/>
  <c r="E16" i="5"/>
  <c r="H16" i="5" s="1"/>
  <c r="D16" i="5"/>
  <c r="G16" i="5" s="1"/>
  <c r="F15" i="5"/>
  <c r="I15" i="5" s="1"/>
  <c r="E15" i="5"/>
  <c r="H15" i="5" s="1"/>
  <c r="D15" i="5"/>
  <c r="G15" i="5" s="1"/>
  <c r="F14" i="5"/>
  <c r="I14" i="5" s="1"/>
  <c r="E14" i="5"/>
  <c r="H14" i="5" s="1"/>
  <c r="D14" i="5"/>
  <c r="G14" i="5" s="1"/>
  <c r="F13" i="5"/>
  <c r="I13" i="5" s="1"/>
  <c r="E13" i="5"/>
  <c r="H13" i="5" s="1"/>
  <c r="D13" i="5"/>
  <c r="G13" i="5" s="1"/>
  <c r="F12" i="5"/>
  <c r="I12" i="5" s="1"/>
  <c r="E12" i="5"/>
  <c r="D12" i="5"/>
  <c r="G12" i="5" s="1"/>
  <c r="F11" i="5"/>
  <c r="E11" i="5"/>
  <c r="H11" i="5" s="1"/>
  <c r="D11" i="5"/>
  <c r="F10" i="5"/>
  <c r="I10" i="5" s="1"/>
  <c r="E10" i="5"/>
  <c r="H10" i="5" s="1"/>
  <c r="D10" i="5"/>
  <c r="G10" i="5" s="1"/>
  <c r="F9" i="5"/>
  <c r="E9" i="5"/>
  <c r="D9" i="5"/>
  <c r="I39" i="5" l="1"/>
  <c r="I37" i="5"/>
  <c r="H53" i="5"/>
  <c r="I53" i="5"/>
  <c r="H47" i="5"/>
  <c r="I47" i="5"/>
  <c r="H39" i="5"/>
  <c r="I33" i="5"/>
  <c r="F8" i="4"/>
  <c r="F7" i="4"/>
  <c r="F16" i="4"/>
  <c r="F15" i="4"/>
  <c r="F14" i="4"/>
  <c r="F13" i="4"/>
  <c r="F12" i="4"/>
  <c r="F11" i="4"/>
  <c r="F10" i="4"/>
  <c r="F9" i="4"/>
  <c r="F22" i="4"/>
  <c r="F21" i="4"/>
  <c r="F20" i="4"/>
  <c r="F19" i="4"/>
  <c r="F18" i="4"/>
  <c r="H33" i="5" l="1"/>
  <c r="G9" i="5"/>
  <c r="H9" i="5"/>
  <c r="I9" i="5"/>
  <c r="F17" i="4"/>
  <c r="F5" i="4" s="1"/>
</calcChain>
</file>

<file path=xl/sharedStrings.xml><?xml version="1.0" encoding="utf-8"?>
<sst xmlns="http://schemas.openxmlformats.org/spreadsheetml/2006/main" count="146" uniqueCount="145">
  <si>
    <t>тыс. руб.</t>
  </si>
  <si>
    <t>ИТОГО</t>
  </si>
  <si>
    <t>Демография</t>
  </si>
  <si>
    <t>Образование</t>
  </si>
  <si>
    <t>Жилье и городская среда</t>
  </si>
  <si>
    <t xml:space="preserve">Культура </t>
  </si>
  <si>
    <t>P</t>
  </si>
  <si>
    <t>E</t>
  </si>
  <si>
    <t>F</t>
  </si>
  <si>
    <t>A</t>
  </si>
  <si>
    <t>P1</t>
  </si>
  <si>
    <t>P2</t>
  </si>
  <si>
    <t>P3</t>
  </si>
  <si>
    <t>P5</t>
  </si>
  <si>
    <t>E1</t>
  </si>
  <si>
    <t>E2</t>
  </si>
  <si>
    <t>E4</t>
  </si>
  <si>
    <t>A1</t>
  </si>
  <si>
    <t>A2</t>
  </si>
  <si>
    <t>F1</t>
  </si>
  <si>
    <t>F2</t>
  </si>
  <si>
    <t>2023 год</t>
  </si>
  <si>
    <t>P4</t>
  </si>
  <si>
    <t>Наименование национального/регионального проекта</t>
  </si>
  <si>
    <t>Финансовая поддержка семей при рождении детей</t>
  </si>
  <si>
    <t>Содействие занятости женщин - доступность дошкольного образования для детей</t>
  </si>
  <si>
    <t>Старшее поколение</t>
  </si>
  <si>
    <t>Формирование системы мотивации граждан к здоровому образу жизни, включая здоровое питание и отказ от вредных привычек</t>
  </si>
  <si>
    <t>Спорт - норма жизни</t>
  </si>
  <si>
    <t>Современная школа</t>
  </si>
  <si>
    <t>Успех каждого ребенка</t>
  </si>
  <si>
    <t>Цифровая образовательная среда</t>
  </si>
  <si>
    <t>Жилье</t>
  </si>
  <si>
    <t>Формирование комфортной городской среды</t>
  </si>
  <si>
    <t>Творческие люди</t>
  </si>
  <si>
    <t>Культурная среда</t>
  </si>
  <si>
    <t>Чистая вода</t>
  </si>
  <si>
    <t>2024 год</t>
  </si>
  <si>
    <t>F5</t>
  </si>
  <si>
    <t>2025 год</t>
  </si>
  <si>
    <t>2023-2025 годы</t>
  </si>
  <si>
    <t>Распределение бюджетных ассигнований на реализацию региональных проектов в рамках национальных проектов в 2023-2025 годах</t>
  </si>
  <si>
    <t>Мониторинг исполнения средств, предусмотренных на реализацию национальных проектов</t>
  </si>
  <si>
    <t>№</t>
  </si>
  <si>
    <t>Национальный проект / направления расходов</t>
  </si>
  <si>
    <t>ПЛАН на 2023 год</t>
  </si>
  <si>
    <t>План на плановый период</t>
  </si>
  <si>
    <t>Всего на 2024 год</t>
  </si>
  <si>
    <t>Всего на 2025 год</t>
  </si>
  <si>
    <t>Всего</t>
  </si>
  <si>
    <t>1</t>
  </si>
  <si>
    <t>Национальный проект "Культура" (A)</t>
  </si>
  <si>
    <t>1.1</t>
  </si>
  <si>
    <t>Основное мероприятие "Реализация регионального проекта "Культурная среда"</t>
  </si>
  <si>
    <t>1.2</t>
  </si>
  <si>
    <t>Основное мероприятие "Реализация регионального проекта "Творческие люди"</t>
  </si>
  <si>
    <t>2</t>
  </si>
  <si>
    <t>Национальный проект "Образование" (E)</t>
  </si>
  <si>
    <t>2.1</t>
  </si>
  <si>
    <t>Основное мероприятие "Реализация регионального проекта"Современная школа"</t>
  </si>
  <si>
    <t>2.2</t>
  </si>
  <si>
    <t>Основное мероприятие "Реализация регионального проекта "Успех каждого ребенка"</t>
  </si>
  <si>
    <t>2.3</t>
  </si>
  <si>
    <t>Основное мероприятие "Реализация регионального проекта "Цифровая образовательная среда"</t>
  </si>
  <si>
    <t>2.4</t>
  </si>
  <si>
    <t>Основное мероприятие "Реализация регионального проекта "Молодые профессионалы (Повышение конкурентоспособности профессионального образования)"</t>
  </si>
  <si>
    <t>2.5</t>
  </si>
  <si>
    <t>Основное мероприятие "Реализация регионального проекта "Социальная активность"</t>
  </si>
  <si>
    <t>2.6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</si>
  <si>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</si>
  <si>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2.7</t>
  </si>
  <si>
    <t>Основное мероприятие "Реализация регионального проекта "Развитие системы поддержки молодежи ("Молодежь России") (Вологодская область)"</t>
  </si>
  <si>
    <t>3</t>
  </si>
  <si>
    <t>Национальный проект "Жилье и городская среда" (F)</t>
  </si>
  <si>
    <t>3.1</t>
  </si>
  <si>
    <t>Основное мероприятие "Реализация регионального проекта "Жилье"</t>
  </si>
  <si>
    <t>3.2</t>
  </si>
  <si>
    <t>Основное мероприятие "Реализация регионального проекта "Формирование комфортной городской среды" в части благоустройства дворовых территорий муниципальных образований области"</t>
  </si>
  <si>
    <t>3.3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</si>
  <si>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</si>
  <si>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3.4</t>
  </si>
  <si>
    <t>Основное мероприятие "Реализация регионального проекта "Чистая вода"</t>
  </si>
  <si>
    <t>4</t>
  </si>
  <si>
    <t>Национальный проект "Экология" (G)</t>
  </si>
  <si>
    <t>4.1</t>
  </si>
  <si>
    <t>Основное мероприятие "Реализация регионального проекта "Чистая страна"</t>
  </si>
  <si>
    <t>4.2</t>
  </si>
  <si>
    <t>Основное мероприятие "Реализация регионального проекта "Комплексная система обращения с твердыми коммунальными отходами"</t>
  </si>
  <si>
    <t>4.3</t>
  </si>
  <si>
    <t>Основное мероприятие "Реализация регионального проекта "Чистый воздух"</t>
  </si>
  <si>
    <t>4.4</t>
  </si>
  <si>
    <t>Основное мероприятие "Реализация регионального проекта "Оздоровление Волги"</t>
  </si>
  <si>
    <t>4.5</t>
  </si>
  <si>
    <t>Основное мероприятие "Реализация регионального проекта "Сохранение уникальных водных объектов" в части восстановления и экологической реабилитация водных объектов"</t>
  </si>
  <si>
    <t>4.6</t>
  </si>
  <si>
    <t>Основное мероприятие "Реализация регионального проекта "Сохранение лесов"</t>
  </si>
  <si>
    <t>5</t>
  </si>
  <si>
    <t>Национальный проект "Малое и среднее предпринимательство и поддержка индивидуальной предпринимательской инициативы" (I)</t>
  </si>
  <si>
    <t>5.1</t>
  </si>
  <si>
    <t>Основное мероприятие "Реализация регионального проекта "Создание благоприятных условий для осуществления деятельности самозанятыми гражданами"</t>
  </si>
  <si>
    <t>5.2</t>
  </si>
  <si>
    <t>Основное мероприятие "Реализация регионального проекта "Создание условий для легкого старта и комфортного ведения бизнеса"</t>
  </si>
  <si>
    <t>5.3</t>
  </si>
  <si>
    <t>Основное мероприятие "Реализация регионального проекта "Акселерация субъектов малого и среднего предпринимательства"</t>
  </si>
  <si>
    <t>6</t>
  </si>
  <si>
    <t>Национальный проект "Производительность труда" (L)</t>
  </si>
  <si>
    <t>6.1</t>
  </si>
  <si>
    <t>Основное мероприятие "Реализация регионального проекта "Адресная поддержка повышения производительности труда на предприятиях"</t>
  </si>
  <si>
    <t>7</t>
  </si>
  <si>
    <t>Национальный проект "Здравоохранение" (N)</t>
  </si>
  <si>
    <t>7.1</t>
  </si>
  <si>
    <t>Основное мероприятие "Реализация регионального проекта "Развитие системы оказания первичной медико-санитарной помощи"</t>
  </si>
  <si>
    <t>7.2</t>
  </si>
  <si>
    <t>Основное мероприятие "Реализация регионального проекта "Борьба с сердечно-сосудистыми заболеваниями"</t>
  </si>
  <si>
    <t>7.3</t>
  </si>
  <si>
    <t>Основное мероприятие "Реализация регионального проекта "Борьба с онкологическими заболеваниями"</t>
  </si>
  <si>
    <t>7.4</t>
  </si>
  <si>
    <t>Основное мероприятие "Реализация регионального проекта "Обеспечение медицинских организаций системы здравоохранения квалифицированными кадрами"</t>
  </si>
  <si>
    <t>7.5</t>
  </si>
  <si>
    <t>Основное мероприятие "Реализация регионального проекта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</si>
  <si>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7.6</t>
  </si>
  <si>
    <t>Основное мероприятие "Реализация регионального проекта "Развитие экспорта медицинских услуг"</t>
  </si>
  <si>
    <t>7.7</t>
  </si>
  <si>
    <t>Основное мероприятие "Реализация регионального проекта "Модернизация первичного звена здравоохранения Российской Федерации (Вологодская область)"</t>
  </si>
  <si>
    <t>8</t>
  </si>
  <si>
    <t>Национальный проект "Демография" (P)</t>
  </si>
  <si>
    <t>8.1</t>
  </si>
  <si>
    <t>Основное мероприятие "Реализация регионального проекта "Финансовая поддержка семей при рождении детей"</t>
  </si>
  <si>
    <t>8.2</t>
  </si>
  <si>
    <t>Основное мероприятие "Реализация регионального проекта "Содействие занятости"</t>
  </si>
  <si>
    <t>8.3</t>
  </si>
  <si>
    <t>Основное мероприятие "Реализация регионального проекта "Старшее поколение"</t>
  </si>
  <si>
    <t>8.4</t>
  </si>
  <si>
    <t>Основное мероприятие "Реализация регионального проекта "Формирование системы мотивации граждан к здоровому образу жизни, включая здоровое питание и отказ от вредных привычек"</t>
  </si>
  <si>
    <t>8.5</t>
  </si>
  <si>
    <t>Основное мероприятие "Реализация регионального проекта "Спорт - норма жизни"</t>
  </si>
  <si>
    <t>9</t>
  </si>
  <si>
    <t>Национальный проект "Безопасные качественные дороги" (R)</t>
  </si>
  <si>
    <t>9.1</t>
  </si>
  <si>
    <t>Основное мероприятие "Реализация регионального проекта "Региональная и местная дорожная сеть Вологодской области"</t>
  </si>
  <si>
    <t>9.2</t>
  </si>
  <si>
    <t>Основное мероприятие "Реализация регионального проекта "Общесистемные меры развития дорожного хозяйства"</t>
  </si>
  <si>
    <t>9.3</t>
  </si>
  <si>
    <t>Основное мероприятие "Реализация регионального проекта "Безопасность дорожного движения"</t>
  </si>
  <si>
    <t>Приложение 2 к пояснительной записке к проекту решения
"О бюджете округа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</si>
</sst>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.0"/>
    <numFmt numFmtId="166" formatCode="#,##0.0;[Red]\-#,##0.0;0.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17375E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7" fillId="0" borderId="2" xfId="0" applyNumberFormat="1" applyFont="1" applyFill="1" applyBorder="1" applyAlignment="1" applyProtection="1">
      <alignment horizontal="left" vertical="top" wrapText="1"/>
    </xf>
    <xf numFmtId="0" fontId="10" fillId="0" borderId="0" xfId="0" applyFont="1" applyFill="1" applyAlignment="1">
      <alignment vertical="top"/>
    </xf>
    <xf numFmtId="0" fontId="10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right" vertical="top"/>
    </xf>
    <xf numFmtId="0" fontId="10" fillId="0" borderId="0" xfId="0" applyFont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Border="1" applyAlignment="1">
      <alignment vertical="top"/>
    </xf>
    <xf numFmtId="4" fontId="11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165" fontId="5" fillId="0" borderId="1" xfId="0" applyNumberFormat="1" applyFont="1" applyBorder="1" applyAlignment="1">
      <alignment vertical="top"/>
    </xf>
    <xf numFmtId="165" fontId="7" fillId="0" borderId="2" xfId="0" applyNumberFormat="1" applyFont="1" applyFill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165" fontId="5" fillId="0" borderId="1" xfId="0" applyNumberFormat="1" applyFont="1" applyBorder="1"/>
    <xf numFmtId="165" fontId="3" fillId="0" borderId="1" xfId="0" applyNumberFormat="1" applyFont="1" applyBorder="1"/>
    <xf numFmtId="0" fontId="4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vertical="top"/>
    </xf>
    <xf numFmtId="4" fontId="9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165" fontId="6" fillId="0" borderId="1" xfId="0" applyNumberFormat="1" applyFont="1" applyFill="1" applyBorder="1" applyAlignment="1">
      <alignment horizontal="right" wrapText="1" readingOrder="1"/>
    </xf>
    <xf numFmtId="0" fontId="13" fillId="0" borderId="0" xfId="0" applyNumberFormat="1" applyFont="1" applyBorder="1" applyAlignment="1"/>
    <xf numFmtId="0" fontId="15" fillId="0" borderId="0" xfId="0" applyNumberFormat="1" applyFont="1" applyBorder="1" applyAlignment="1"/>
    <xf numFmtId="0" fontId="16" fillId="0" borderId="0" xfId="0" applyNumberFormat="1" applyFont="1" applyBorder="1" applyAlignment="1"/>
    <xf numFmtId="1" fontId="15" fillId="0" borderId="4" xfId="0" applyNumberFormat="1" applyFont="1" applyBorder="1" applyAlignment="1">
      <alignment horizontal="center" wrapText="1"/>
    </xf>
    <xf numFmtId="1" fontId="15" fillId="0" borderId="4" xfId="0" applyNumberFormat="1" applyFont="1" applyBorder="1" applyAlignment="1">
      <alignment horizontal="center"/>
    </xf>
    <xf numFmtId="0" fontId="19" fillId="0" borderId="7" xfId="0" applyNumberFormat="1" applyFont="1" applyBorder="1" applyAlignment="1">
      <alignment horizontal="center" vertical="center"/>
    </xf>
    <xf numFmtId="0" fontId="19" fillId="0" borderId="8" xfId="0" applyNumberFormat="1" applyFont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left" wrapText="1"/>
    </xf>
    <xf numFmtId="49" fontId="15" fillId="0" borderId="9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left" wrapText="1"/>
    </xf>
    <xf numFmtId="166" fontId="19" fillId="0" borderId="8" xfId="0" applyNumberFormat="1" applyFont="1" applyBorder="1" applyAlignment="1">
      <alignment horizontal="right" vertical="center"/>
    </xf>
    <xf numFmtId="166" fontId="14" fillId="2" borderId="1" xfId="0" applyNumberFormat="1" applyFont="1" applyFill="1" applyBorder="1" applyAlignment="1">
      <alignment horizontal="right" vertical="center"/>
    </xf>
    <xf numFmtId="166" fontId="15" fillId="0" borderId="1" xfId="0" applyNumberFormat="1" applyFont="1" applyFill="1" applyBorder="1" applyAlignment="1">
      <alignment horizontal="right" vertical="center"/>
    </xf>
    <xf numFmtId="166" fontId="0" fillId="0" borderId="0" xfId="0" applyNumberFormat="1"/>
    <xf numFmtId="0" fontId="12" fillId="0" borderId="0" xfId="0" applyFont="1" applyAlignment="1">
      <alignment horizontal="left" vertical="top" wrapText="1"/>
    </xf>
    <xf numFmtId="0" fontId="3" fillId="0" borderId="0" xfId="0" applyNumberFormat="1" applyFont="1" applyBorder="1" applyAlignment="1">
      <alignment horizontal="center" vertical="top" wrapText="1"/>
    </xf>
    <xf numFmtId="0" fontId="14" fillId="0" borderId="0" xfId="0" applyNumberFormat="1" applyFont="1" applyBorder="1" applyAlignment="1">
      <alignment horizontal="center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/>
    <xf numFmtId="0" fontId="15" fillId="0" borderId="4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/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49CC~1\AppData\Local\Temp\&#1052;&#1086;&#1085;&#1080;&#1090;&#1086;&#1088;&#1080;&#1085;&#1075;%20&#1080;&#1089;&#1087;&#1086;&#1083;&#1085;&#1077;&#1085;&#1080;&#1103;%20&#1089;&#1088;&#1077;&#1076;&#1089;&#1090;&#1074;,%20&#1087;&#1088;&#1077;&#1076;&#1091;&#1089;&#1084;&#1086;&#1090;&#1088;&#1077;&#1085;&#1085;&#1099;&#1093;%20&#1085;&#1072;%20&#1088;&#1077;&#1072;&#1083;&#1080;&#1079;&#1072;&#1094;&#1080;&#1102;%20&#1085;&#1072;&#1094;&#1080;&#1086;&#1085;&#1072;&#1083;&#1100;&#1085;&#1099;&#1093;%20&#1087;&#1088;&#1086;&#1077;&#1082;&#1090;&#1086;&#1074;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1 (2)"/>
      <sheetName val="Лист1 (3)"/>
    </sheetNames>
    <sheetDataSet>
      <sheetData sheetId="0"/>
      <sheetData sheetId="1">
        <row r="9">
          <cell r="D9">
            <v>25287081458.669998</v>
          </cell>
          <cell r="E9">
            <v>24603807349.799999</v>
          </cell>
          <cell r="H9">
            <v>12674206631</v>
          </cell>
        </row>
        <row r="10">
          <cell r="D10">
            <v>109303253.91</v>
          </cell>
          <cell r="E10">
            <v>110698101.39</v>
          </cell>
          <cell r="H10">
            <v>1140000</v>
          </cell>
        </row>
        <row r="11">
          <cell r="D11">
            <v>106548633.31</v>
          </cell>
          <cell r="E11">
            <v>107943480.79000001</v>
          </cell>
          <cell r="H11">
            <v>0</v>
          </cell>
        </row>
        <row r="12">
          <cell r="D12">
            <v>2754620.6</v>
          </cell>
          <cell r="E12">
            <v>2754620.6</v>
          </cell>
          <cell r="H12">
            <v>1140000</v>
          </cell>
        </row>
        <row r="13">
          <cell r="D13">
            <v>761148196.49000001</v>
          </cell>
          <cell r="E13">
            <v>1058124479.5599999</v>
          </cell>
          <cell r="H13">
            <v>7965400</v>
          </cell>
        </row>
        <row r="14">
          <cell r="D14">
            <v>553022750.29999995</v>
          </cell>
          <cell r="E14">
            <v>849187550</v>
          </cell>
          <cell r="H14">
            <v>1139200</v>
          </cell>
        </row>
        <row r="15">
          <cell r="D15">
            <v>11478958.34</v>
          </cell>
          <cell r="E15">
            <v>45240521.189999998</v>
          </cell>
          <cell r="H15">
            <v>0</v>
          </cell>
        </row>
        <row r="16">
          <cell r="D16">
            <v>131071770.84999999</v>
          </cell>
          <cell r="E16">
            <v>104475208.37</v>
          </cell>
          <cell r="H16">
            <v>0</v>
          </cell>
        </row>
        <row r="17">
          <cell r="D17">
            <v>49232917</v>
          </cell>
          <cell r="E17">
            <v>52395000</v>
          </cell>
          <cell r="H17">
            <v>0</v>
          </cell>
        </row>
        <row r="18">
          <cell r="D18">
            <v>10641800</v>
          </cell>
          <cell r="E18">
            <v>4126200</v>
          </cell>
          <cell r="H18">
            <v>4126200</v>
          </cell>
        </row>
        <row r="19">
          <cell r="D19">
            <v>4000000</v>
          </cell>
          <cell r="E19">
            <v>1000000</v>
          </cell>
          <cell r="H19">
            <v>1000000</v>
          </cell>
        </row>
        <row r="20">
          <cell r="D20">
            <v>1700000</v>
          </cell>
          <cell r="E20">
            <v>1700000</v>
          </cell>
          <cell r="H20">
            <v>1700000</v>
          </cell>
        </row>
        <row r="21">
          <cell r="D21">
            <v>4413778189.7700005</v>
          </cell>
          <cell r="E21">
            <v>2570863043.8499999</v>
          </cell>
          <cell r="H21">
            <v>0</v>
          </cell>
        </row>
        <row r="22">
          <cell r="D22">
            <v>21452687.5</v>
          </cell>
          <cell r="E22">
            <v>19603404.129999999</v>
          </cell>
          <cell r="H22">
            <v>0</v>
          </cell>
        </row>
        <row r="23">
          <cell r="D23">
            <v>428283548.05000001</v>
          </cell>
          <cell r="E23">
            <v>179837300</v>
          </cell>
          <cell r="H23">
            <v>0</v>
          </cell>
        </row>
        <row r="24">
          <cell r="D24">
            <v>3889563754.2199998</v>
          </cell>
          <cell r="E24">
            <v>2333986339.7199998</v>
          </cell>
          <cell r="H24">
            <v>0</v>
          </cell>
        </row>
        <row r="25">
          <cell r="D25">
            <v>74478200</v>
          </cell>
          <cell r="E25">
            <v>37436000</v>
          </cell>
          <cell r="H25">
            <v>0</v>
          </cell>
        </row>
        <row r="26">
          <cell r="D26">
            <v>750858200</v>
          </cell>
          <cell r="E26">
            <v>751439100</v>
          </cell>
          <cell r="H26">
            <v>504246600</v>
          </cell>
        </row>
        <row r="27">
          <cell r="D27">
            <v>0</v>
          </cell>
          <cell r="E27">
            <v>0</v>
          </cell>
          <cell r="H27">
            <v>395400000</v>
          </cell>
        </row>
        <row r="28">
          <cell r="D28">
            <v>0</v>
          </cell>
          <cell r="E28">
            <v>608000000</v>
          </cell>
          <cell r="H28">
            <v>0</v>
          </cell>
        </row>
        <row r="29">
          <cell r="D29">
            <v>600000000</v>
          </cell>
          <cell r="E29">
            <v>0</v>
          </cell>
          <cell r="H29">
            <v>0</v>
          </cell>
        </row>
        <row r="30">
          <cell r="D30">
            <v>1611500</v>
          </cell>
          <cell r="E30">
            <v>5357800</v>
          </cell>
          <cell r="H30">
            <v>0</v>
          </cell>
        </row>
        <row r="31">
          <cell r="D31">
            <v>33857400</v>
          </cell>
          <cell r="E31">
            <v>31625200</v>
          </cell>
          <cell r="H31">
            <v>0</v>
          </cell>
        </row>
        <row r="32">
          <cell r="D32">
            <v>115389300</v>
          </cell>
          <cell r="E32">
            <v>106456100</v>
          </cell>
          <cell r="H32">
            <v>108846600</v>
          </cell>
        </row>
        <row r="33">
          <cell r="D33">
            <v>258003321</v>
          </cell>
          <cell r="E33">
            <v>216087900</v>
          </cell>
          <cell r="H33">
            <v>51113900</v>
          </cell>
        </row>
        <row r="34">
          <cell r="D34">
            <v>20018910</v>
          </cell>
          <cell r="E34">
            <v>20018884</v>
          </cell>
          <cell r="H34">
            <v>13863700</v>
          </cell>
        </row>
        <row r="35">
          <cell r="D35">
            <v>138330784</v>
          </cell>
          <cell r="E35">
            <v>127910520</v>
          </cell>
          <cell r="H35">
            <v>22529340</v>
          </cell>
        </row>
        <row r="36">
          <cell r="D36">
            <v>99653627</v>
          </cell>
          <cell r="E36">
            <v>68158496</v>
          </cell>
          <cell r="H36">
            <v>14720860</v>
          </cell>
        </row>
        <row r="37">
          <cell r="D37">
            <v>17825700</v>
          </cell>
          <cell r="E37">
            <v>24659500</v>
          </cell>
          <cell r="H37">
            <v>1083094</v>
          </cell>
        </row>
        <row r="38">
          <cell r="D38">
            <v>17825700</v>
          </cell>
          <cell r="E38">
            <v>24659500</v>
          </cell>
          <cell r="H38">
            <v>1083094</v>
          </cell>
        </row>
        <row r="39">
          <cell r="D39">
            <v>1727287840</v>
          </cell>
          <cell r="E39">
            <v>1799375530</v>
          </cell>
          <cell r="H39">
            <v>426647870</v>
          </cell>
        </row>
        <row r="40">
          <cell r="D40">
            <v>194688000</v>
          </cell>
          <cell r="E40">
            <v>194688000</v>
          </cell>
          <cell r="H40">
            <v>0</v>
          </cell>
        </row>
        <row r="41">
          <cell r="D41">
            <v>153468500</v>
          </cell>
          <cell r="E41">
            <v>249295800</v>
          </cell>
          <cell r="H41">
            <v>0</v>
          </cell>
        </row>
        <row r="42">
          <cell r="D42">
            <v>32070500</v>
          </cell>
          <cell r="E42">
            <v>50285000</v>
          </cell>
          <cell r="H42">
            <v>0</v>
          </cell>
        </row>
        <row r="43">
          <cell r="D43">
            <v>322499440</v>
          </cell>
          <cell r="E43">
            <v>276343430</v>
          </cell>
          <cell r="H43">
            <v>278970650</v>
          </cell>
        </row>
        <row r="44">
          <cell r="D44">
            <v>41576600</v>
          </cell>
          <cell r="E44">
            <v>45778440</v>
          </cell>
          <cell r="H44">
            <v>0</v>
          </cell>
        </row>
        <row r="45">
          <cell r="D45">
            <v>270020</v>
          </cell>
          <cell r="E45">
            <v>270020</v>
          </cell>
          <cell r="H45">
            <v>270020</v>
          </cell>
        </row>
        <row r="46">
          <cell r="D46">
            <v>982714780</v>
          </cell>
          <cell r="E46">
            <v>982714840</v>
          </cell>
          <cell r="H46">
            <v>147407200</v>
          </cell>
        </row>
        <row r="47">
          <cell r="D47">
            <v>3575425476.5</v>
          </cell>
          <cell r="E47">
            <v>3714632300</v>
          </cell>
          <cell r="H47">
            <v>3423263772</v>
          </cell>
        </row>
        <row r="48">
          <cell r="D48">
            <v>2635582772</v>
          </cell>
          <cell r="E48">
            <v>2894733600</v>
          </cell>
          <cell r="H48">
            <v>3153531072</v>
          </cell>
        </row>
        <row r="49">
          <cell r="D49">
            <v>139543192</v>
          </cell>
          <cell r="E49">
            <v>8176900</v>
          </cell>
          <cell r="H49">
            <v>327100</v>
          </cell>
        </row>
        <row r="50">
          <cell r="D50">
            <v>8004412.5</v>
          </cell>
          <cell r="E50">
            <v>474088800</v>
          </cell>
          <cell r="H50">
            <v>203600</v>
          </cell>
        </row>
        <row r="51">
          <cell r="D51">
            <v>2206700</v>
          </cell>
          <cell r="E51">
            <v>2400000</v>
          </cell>
          <cell r="H51">
            <v>0</v>
          </cell>
        </row>
        <row r="52">
          <cell r="D52">
            <v>790088400</v>
          </cell>
          <cell r="E52">
            <v>335233000</v>
          </cell>
          <cell r="H52">
            <v>269202000</v>
          </cell>
        </row>
        <row r="53">
          <cell r="D53">
            <v>13673451281</v>
          </cell>
          <cell r="E53">
            <v>14357927395</v>
          </cell>
          <cell r="H53">
            <v>8258745995</v>
          </cell>
        </row>
        <row r="54">
          <cell r="D54">
            <v>13419042781</v>
          </cell>
          <cell r="E54">
            <v>14100415379</v>
          </cell>
          <cell r="H54">
            <v>8114007495</v>
          </cell>
        </row>
        <row r="55">
          <cell r="D55">
            <v>253208500</v>
          </cell>
          <cell r="E55">
            <v>257512016</v>
          </cell>
          <cell r="H55">
            <v>144738500</v>
          </cell>
        </row>
        <row r="56">
          <cell r="D56">
            <v>1200000</v>
          </cell>
          <cell r="E56">
            <v>0</v>
          </cell>
          <cell r="H56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2"/>
  <sheetViews>
    <sheetView tabSelected="1" zoomScaleNormal="100" zoomScaleSheetLayoutView="90" workbookViewId="0">
      <selection activeCell="D12" sqref="D12"/>
    </sheetView>
  </sheetViews>
  <sheetFormatPr defaultColWidth="9.109375" defaultRowHeight="18" x14ac:dyDescent="0.25"/>
  <cols>
    <col min="1" max="1" width="55" style="2" customWidth="1"/>
    <col min="2" max="2" width="5" style="5" customWidth="1"/>
    <col min="3" max="3" width="12.77734375" style="21" customWidth="1"/>
    <col min="4" max="4" width="13.6640625" style="21" customWidth="1"/>
    <col min="5" max="5" width="13.109375" style="21" customWidth="1"/>
    <col min="6" max="6" width="19.21875" style="24" customWidth="1"/>
    <col min="7" max="16384" width="9.109375" style="21"/>
  </cols>
  <sheetData>
    <row r="1" spans="1:6" ht="66" customHeight="1" x14ac:dyDescent="0.25">
      <c r="E1" s="41" t="s">
        <v>144</v>
      </c>
      <c r="F1" s="41"/>
    </row>
    <row r="2" spans="1:6" ht="39.75" customHeight="1" x14ac:dyDescent="0.25">
      <c r="A2" s="42" t="s">
        <v>41</v>
      </c>
      <c r="B2" s="42"/>
      <c r="C2" s="42"/>
      <c r="D2" s="42"/>
      <c r="E2" s="42"/>
      <c r="F2" s="42"/>
    </row>
    <row r="3" spans="1:6" x14ac:dyDescent="0.25">
      <c r="A3" s="6"/>
      <c r="B3" s="6"/>
      <c r="C3" s="22"/>
      <c r="D3" s="22"/>
      <c r="E3" s="22"/>
      <c r="F3" s="7" t="s">
        <v>0</v>
      </c>
    </row>
    <row r="4" spans="1:6" s="8" customFormat="1" ht="40.799999999999997" customHeight="1" x14ac:dyDescent="0.25">
      <c r="A4" s="20" t="s">
        <v>23</v>
      </c>
      <c r="B4" s="17"/>
      <c r="C4" s="3" t="s">
        <v>21</v>
      </c>
      <c r="D4" s="3" t="s">
        <v>37</v>
      </c>
      <c r="E4" s="3" t="s">
        <v>39</v>
      </c>
      <c r="F4" s="4" t="s">
        <v>40</v>
      </c>
    </row>
    <row r="5" spans="1:6" s="8" customFormat="1" x14ac:dyDescent="0.3">
      <c r="A5" s="9" t="s">
        <v>1</v>
      </c>
      <c r="B5" s="17"/>
      <c r="C5" s="25">
        <f t="shared" ref="C5:E5" si="0">+C17+C9+C13+C6</f>
        <v>131781.79999999999</v>
      </c>
      <c r="D5" s="25">
        <f t="shared" si="0"/>
        <v>92940.5</v>
      </c>
      <c r="E5" s="25">
        <f t="shared" si="0"/>
        <v>51149.5</v>
      </c>
      <c r="F5" s="25">
        <f>+F17+F9+F13+F6</f>
        <v>275871.8</v>
      </c>
    </row>
    <row r="6" spans="1:6" s="24" customFormat="1" ht="18" customHeight="1" x14ac:dyDescent="0.3">
      <c r="A6" s="10" t="s">
        <v>5</v>
      </c>
      <c r="B6" s="10" t="s">
        <v>9</v>
      </c>
      <c r="C6" s="19">
        <f>C7+C8</f>
        <v>5167.7</v>
      </c>
      <c r="D6" s="19">
        <f t="shared" ref="D6:E6" si="1">D7+D8</f>
        <v>350</v>
      </c>
      <c r="E6" s="19">
        <f t="shared" si="1"/>
        <v>350</v>
      </c>
      <c r="F6" s="19">
        <f>C6+D6+E6</f>
        <v>5867.7</v>
      </c>
    </row>
    <row r="7" spans="1:6" ht="21" customHeight="1" x14ac:dyDescent="0.35">
      <c r="A7" s="1" t="s">
        <v>35</v>
      </c>
      <c r="B7" s="16" t="s">
        <v>17</v>
      </c>
      <c r="C7" s="18">
        <v>5063.5</v>
      </c>
      <c r="D7" s="18">
        <v>350</v>
      </c>
      <c r="E7" s="18">
        <v>350</v>
      </c>
      <c r="F7" s="18">
        <f t="shared" ref="F7:F16" si="2">C7+D7+E7</f>
        <v>5763.5</v>
      </c>
    </row>
    <row r="8" spans="1:6" ht="21" customHeight="1" x14ac:dyDescent="0.35">
      <c r="A8" s="1" t="s">
        <v>34</v>
      </c>
      <c r="B8" s="16" t="s">
        <v>18</v>
      </c>
      <c r="C8" s="18">
        <v>104.2</v>
      </c>
      <c r="D8" s="18"/>
      <c r="E8" s="18"/>
      <c r="F8" s="18">
        <f t="shared" si="2"/>
        <v>104.2</v>
      </c>
    </row>
    <row r="9" spans="1:6" s="24" customFormat="1" ht="19.2" customHeight="1" x14ac:dyDescent="0.25">
      <c r="A9" s="10" t="s">
        <v>3</v>
      </c>
      <c r="B9" s="10" t="s">
        <v>7</v>
      </c>
      <c r="C9" s="11">
        <f>C10+C11+C12</f>
        <v>42467.6</v>
      </c>
      <c r="D9" s="11">
        <f t="shared" ref="D9:E9" si="3">D10+D11+D12</f>
        <v>19754.599999999999</v>
      </c>
      <c r="E9" s="11">
        <f t="shared" si="3"/>
        <v>0</v>
      </c>
      <c r="F9" s="11">
        <f t="shared" si="2"/>
        <v>62222.2</v>
      </c>
    </row>
    <row r="10" spans="1:6" ht="22.65" customHeight="1" x14ac:dyDescent="0.25">
      <c r="A10" s="1" t="s">
        <v>29</v>
      </c>
      <c r="B10" s="16" t="s">
        <v>14</v>
      </c>
      <c r="C10" s="14">
        <v>13172.1</v>
      </c>
      <c r="D10" s="14"/>
      <c r="E10" s="14"/>
      <c r="F10" s="14">
        <f t="shared" si="2"/>
        <v>13172.1</v>
      </c>
    </row>
    <row r="11" spans="1:6" ht="22.65" customHeight="1" x14ac:dyDescent="0.25">
      <c r="A11" s="1" t="s">
        <v>30</v>
      </c>
      <c r="B11" s="16" t="s">
        <v>15</v>
      </c>
      <c r="C11" s="14">
        <v>2579.8000000000002</v>
      </c>
      <c r="D11" s="14">
        <v>8855</v>
      </c>
      <c r="E11" s="14"/>
      <c r="F11" s="14">
        <f t="shared" si="2"/>
        <v>11434.8</v>
      </c>
    </row>
    <row r="12" spans="1:6" x14ac:dyDescent="0.25">
      <c r="A12" s="1" t="s">
        <v>31</v>
      </c>
      <c r="B12" s="16" t="s">
        <v>16</v>
      </c>
      <c r="C12" s="14">
        <v>26715.7</v>
      </c>
      <c r="D12" s="14">
        <v>10899.6</v>
      </c>
      <c r="E12" s="14"/>
      <c r="F12" s="14">
        <f t="shared" si="2"/>
        <v>37615.300000000003</v>
      </c>
    </row>
    <row r="13" spans="1:6" s="24" customFormat="1" ht="24.75" customHeight="1" x14ac:dyDescent="0.25">
      <c r="A13" s="10" t="s">
        <v>4</v>
      </c>
      <c r="B13" s="10" t="s">
        <v>8</v>
      </c>
      <c r="C13" s="11">
        <f>C15+C16</f>
        <v>33595.9</v>
      </c>
      <c r="D13" s="11">
        <f>D15+D16</f>
        <v>22036.400000000001</v>
      </c>
      <c r="E13" s="11"/>
      <c r="F13" s="11">
        <f t="shared" si="2"/>
        <v>55632.3</v>
      </c>
    </row>
    <row r="14" spans="1:6" ht="24.75" hidden="1" customHeight="1" x14ac:dyDescent="0.25">
      <c r="A14" s="1" t="s">
        <v>32</v>
      </c>
      <c r="B14" s="16" t="s">
        <v>19</v>
      </c>
      <c r="C14" s="14"/>
      <c r="D14" s="14"/>
      <c r="E14" s="14"/>
      <c r="F14" s="14">
        <f t="shared" si="2"/>
        <v>0</v>
      </c>
    </row>
    <row r="15" spans="1:6" ht="26.25" customHeight="1" x14ac:dyDescent="0.25">
      <c r="A15" s="1" t="s">
        <v>33</v>
      </c>
      <c r="B15" s="16" t="s">
        <v>20</v>
      </c>
      <c r="C15" s="15">
        <v>15907.5</v>
      </c>
      <c r="D15" s="15">
        <v>4093.2</v>
      </c>
      <c r="E15" s="15"/>
      <c r="F15" s="15">
        <f t="shared" si="2"/>
        <v>20000.7</v>
      </c>
    </row>
    <row r="16" spans="1:6" ht="27.45" customHeight="1" x14ac:dyDescent="0.25">
      <c r="A16" s="16" t="s">
        <v>36</v>
      </c>
      <c r="B16" s="16" t="s">
        <v>38</v>
      </c>
      <c r="C16" s="14">
        <v>17688.400000000001</v>
      </c>
      <c r="D16" s="14">
        <v>17943.2</v>
      </c>
      <c r="E16" s="14"/>
      <c r="F16" s="14">
        <f t="shared" si="2"/>
        <v>35631.599999999999</v>
      </c>
    </row>
    <row r="17" spans="1:7" s="13" customFormat="1" ht="19.2" customHeight="1" x14ac:dyDescent="0.3">
      <c r="A17" s="10" t="s">
        <v>2</v>
      </c>
      <c r="B17" s="10" t="s">
        <v>6</v>
      </c>
      <c r="C17" s="19">
        <f>C18+C22</f>
        <v>50550.6</v>
      </c>
      <c r="D17" s="19">
        <f t="shared" ref="D17:E17" si="4">D18+D22</f>
        <v>50799.5</v>
      </c>
      <c r="E17" s="19">
        <f t="shared" si="4"/>
        <v>50799.5</v>
      </c>
      <c r="F17" s="19">
        <f t="shared" ref="F17:F22" si="5">C17+D17+E17</f>
        <v>152149.6</v>
      </c>
      <c r="G17" s="12"/>
    </row>
    <row r="18" spans="1:7" x14ac:dyDescent="0.25">
      <c r="A18" s="1" t="s">
        <v>24</v>
      </c>
      <c r="B18" s="16" t="s">
        <v>10</v>
      </c>
      <c r="C18" s="14">
        <v>48762.5</v>
      </c>
      <c r="D18" s="14">
        <v>49011.4</v>
      </c>
      <c r="E18" s="14">
        <v>49011.4</v>
      </c>
      <c r="F18" s="14">
        <f t="shared" si="5"/>
        <v>146785.29999999999</v>
      </c>
      <c r="G18" s="23"/>
    </row>
    <row r="19" spans="1:7" ht="43.5" hidden="1" customHeight="1" x14ac:dyDescent="0.25">
      <c r="A19" s="1" t="s">
        <v>25</v>
      </c>
      <c r="B19" s="16" t="s">
        <v>11</v>
      </c>
      <c r="C19" s="14"/>
      <c r="D19" s="14"/>
      <c r="E19" s="14"/>
      <c r="F19" s="14">
        <f t="shared" si="5"/>
        <v>0</v>
      </c>
      <c r="G19" s="23"/>
    </row>
    <row r="20" spans="1:7" hidden="1" x14ac:dyDescent="0.25">
      <c r="A20" s="1" t="s">
        <v>26</v>
      </c>
      <c r="B20" s="16" t="s">
        <v>12</v>
      </c>
      <c r="C20" s="14"/>
      <c r="D20" s="14"/>
      <c r="E20" s="14"/>
      <c r="F20" s="14">
        <f t="shared" si="5"/>
        <v>0</v>
      </c>
      <c r="G20" s="23"/>
    </row>
    <row r="21" spans="1:7" ht="54" hidden="1" x14ac:dyDescent="0.25">
      <c r="A21" s="1" t="s">
        <v>27</v>
      </c>
      <c r="B21" s="16" t="s">
        <v>22</v>
      </c>
      <c r="C21" s="14"/>
      <c r="D21" s="14"/>
      <c r="E21" s="14"/>
      <c r="F21" s="14">
        <f t="shared" si="5"/>
        <v>0</v>
      </c>
      <c r="G21" s="23"/>
    </row>
    <row r="22" spans="1:7" ht="24.75" customHeight="1" x14ac:dyDescent="0.35">
      <c r="A22" s="1" t="s">
        <v>28</v>
      </c>
      <c r="B22" s="16" t="s">
        <v>13</v>
      </c>
      <c r="C22" s="18">
        <v>1788.1</v>
      </c>
      <c r="D22" s="18">
        <v>1788.1</v>
      </c>
      <c r="E22" s="18">
        <v>1788.1</v>
      </c>
      <c r="F22" s="18">
        <f t="shared" si="5"/>
        <v>5364.3</v>
      </c>
      <c r="G22" s="23"/>
    </row>
  </sheetData>
  <mergeCells count="2">
    <mergeCell ref="E1:F1"/>
    <mergeCell ref="A2:F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6"/>
  <sheetViews>
    <sheetView workbookViewId="0">
      <selection activeCell="I9" sqref="I9"/>
    </sheetView>
  </sheetViews>
  <sheetFormatPr defaultRowHeight="13.2" x14ac:dyDescent="0.25"/>
  <cols>
    <col min="1" max="1" width="3.6640625" customWidth="1"/>
    <col min="2" max="2" width="6.109375" customWidth="1"/>
    <col min="3" max="3" width="50.6640625" customWidth="1"/>
    <col min="4" max="6" width="16.88671875" customWidth="1"/>
    <col min="7" max="7" width="13.33203125" customWidth="1"/>
    <col min="8" max="8" width="9.109375" bestFit="1" customWidth="1"/>
    <col min="9" max="9" width="11.33203125" bestFit="1" customWidth="1"/>
  </cols>
  <sheetData>
    <row r="1" spans="2:9" x14ac:dyDescent="0.25">
      <c r="B1" s="26"/>
      <c r="C1" s="26"/>
      <c r="D1" s="26"/>
      <c r="E1" s="26"/>
      <c r="F1" s="26"/>
    </row>
    <row r="2" spans="2:9" x14ac:dyDescent="0.25">
      <c r="B2" s="43" t="s">
        <v>42</v>
      </c>
      <c r="C2" s="43"/>
      <c r="D2" s="43"/>
      <c r="E2" s="43"/>
      <c r="F2" s="43"/>
    </row>
    <row r="3" spans="2:9" ht="13.8" thickBot="1" x14ac:dyDescent="0.3">
      <c r="B3" s="27"/>
      <c r="C3" s="27"/>
      <c r="D3" s="27"/>
      <c r="E3" s="28"/>
      <c r="F3" s="28"/>
    </row>
    <row r="4" spans="2:9" ht="13.8" thickBot="1" x14ac:dyDescent="0.3">
      <c r="B4" s="44" t="s">
        <v>43</v>
      </c>
      <c r="C4" s="47" t="s">
        <v>44</v>
      </c>
      <c r="D4" s="47" t="s">
        <v>45</v>
      </c>
      <c r="E4" s="49" t="s">
        <v>46</v>
      </c>
      <c r="F4" s="49"/>
    </row>
    <row r="5" spans="2:9" ht="13.8" thickBot="1" x14ac:dyDescent="0.3">
      <c r="B5" s="45"/>
      <c r="C5" s="48"/>
      <c r="D5" s="47"/>
      <c r="E5" s="47" t="s">
        <v>47</v>
      </c>
      <c r="F5" s="47" t="s">
        <v>48</v>
      </c>
    </row>
    <row r="6" spans="2:9" ht="13.8" thickBot="1" x14ac:dyDescent="0.3">
      <c r="B6" s="45"/>
      <c r="C6" s="48"/>
      <c r="D6" s="47" t="s">
        <v>49</v>
      </c>
      <c r="E6" s="47"/>
      <c r="F6" s="50"/>
    </row>
    <row r="7" spans="2:9" ht="1.2" customHeight="1" thickBot="1" x14ac:dyDescent="0.3">
      <c r="B7" s="45"/>
      <c r="C7" s="48"/>
      <c r="D7" s="47"/>
      <c r="E7" s="47"/>
      <c r="F7" s="50"/>
    </row>
    <row r="8" spans="2:9" ht="13.8" thickBot="1" x14ac:dyDescent="0.3">
      <c r="B8" s="46"/>
      <c r="C8" s="29">
        <v>1</v>
      </c>
      <c r="D8" s="30">
        <v>2</v>
      </c>
      <c r="E8" s="30">
        <v>5</v>
      </c>
      <c r="F8" s="30">
        <v>8</v>
      </c>
    </row>
    <row r="9" spans="2:9" ht="13.8" x14ac:dyDescent="0.25">
      <c r="B9" s="31"/>
      <c r="C9" s="32" t="s">
        <v>1</v>
      </c>
      <c r="D9" s="37">
        <f>'[1]Лист1 (2)'!D9/1000</f>
        <v>25287081.5</v>
      </c>
      <c r="E9" s="37">
        <f>'[1]Лист1 (2)'!E9/1000</f>
        <v>24603807.300000001</v>
      </c>
      <c r="F9" s="37">
        <f>'[1]Лист1 (2)'!H9/1000</f>
        <v>12674206.6</v>
      </c>
      <c r="G9" s="40">
        <f>D9-'НП на 22.10.202'!C5</f>
        <v>25155299.699999999</v>
      </c>
      <c r="H9" s="40">
        <f>E9-'НП на 22.10.202'!D5</f>
        <v>24510866.800000001</v>
      </c>
      <c r="I9" s="40">
        <f>F9-'НП на 22.10.202'!E5</f>
        <v>12623057.1</v>
      </c>
    </row>
    <row r="10" spans="2:9" x14ac:dyDescent="0.25">
      <c r="B10" s="33" t="s">
        <v>50</v>
      </c>
      <c r="C10" s="34" t="s">
        <v>51</v>
      </c>
      <c r="D10" s="38">
        <f>'[1]Лист1 (2)'!D10/1000</f>
        <v>109303.3</v>
      </c>
      <c r="E10" s="38">
        <f>'[1]Лист1 (2)'!E10/1000</f>
        <v>110698.1</v>
      </c>
      <c r="F10" s="38">
        <f>'[1]Лист1 (2)'!H10/1000</f>
        <v>1140</v>
      </c>
      <c r="G10" s="40">
        <f>D10-'НП на 22.10.202'!C6</f>
        <v>104135.6</v>
      </c>
      <c r="H10" s="40">
        <f>E10-'НП на 22.10.202'!D6</f>
        <v>110348.1</v>
      </c>
      <c r="I10" s="40">
        <f>F10-'НП на 22.10.202'!E6</f>
        <v>790</v>
      </c>
    </row>
    <row r="11" spans="2:9" ht="23.25" customHeight="1" x14ac:dyDescent="0.25">
      <c r="B11" s="35" t="s">
        <v>52</v>
      </c>
      <c r="C11" s="36" t="s">
        <v>53</v>
      </c>
      <c r="D11" s="39">
        <f>'[1]Лист1 (2)'!D11/1000</f>
        <v>106548.6</v>
      </c>
      <c r="E11" s="39">
        <f>'[1]Лист1 (2)'!E11/1000</f>
        <v>107943.5</v>
      </c>
      <c r="F11" s="39">
        <f>'[1]Лист1 (2)'!H11/1000</f>
        <v>0</v>
      </c>
      <c r="G11" s="40">
        <f>D11-'НП на 22.10.202'!C7</f>
        <v>101485.1</v>
      </c>
      <c r="H11" s="40">
        <f>E11-'НП на 22.10.202'!D7</f>
        <v>107593.5</v>
      </c>
      <c r="I11" s="40">
        <f>F11-'НП на 22.10.202'!E7</f>
        <v>-350</v>
      </c>
    </row>
    <row r="12" spans="2:9" ht="23.25" customHeight="1" x14ac:dyDescent="0.25">
      <c r="B12" s="35" t="s">
        <v>54</v>
      </c>
      <c r="C12" s="36" t="s">
        <v>55</v>
      </c>
      <c r="D12" s="39">
        <f>'[1]Лист1 (2)'!D12/1000</f>
        <v>2754.6</v>
      </c>
      <c r="E12" s="39">
        <f>'[1]Лист1 (2)'!E12/1000</f>
        <v>2754.6</v>
      </c>
      <c r="F12" s="39">
        <f>'[1]Лист1 (2)'!H12/1000</f>
        <v>1140</v>
      </c>
      <c r="G12" s="40">
        <f>D12-'НП на 22.10.202'!C8</f>
        <v>2650.4</v>
      </c>
      <c r="H12" s="40">
        <f>E12-'НП на 22.10.202'!D8</f>
        <v>2754.6</v>
      </c>
      <c r="I12" s="40">
        <f>F12-'НП на 22.10.202'!E8</f>
        <v>1140</v>
      </c>
    </row>
    <row r="13" spans="2:9" x14ac:dyDescent="0.25">
      <c r="B13" s="33" t="s">
        <v>56</v>
      </c>
      <c r="C13" s="34" t="s">
        <v>57</v>
      </c>
      <c r="D13" s="38">
        <f>'[1]Лист1 (2)'!D13/1000</f>
        <v>761148.2</v>
      </c>
      <c r="E13" s="38">
        <f>'[1]Лист1 (2)'!E13/1000</f>
        <v>1058124.5</v>
      </c>
      <c r="F13" s="38">
        <f>'[1]Лист1 (2)'!H13/1000</f>
        <v>7965.4</v>
      </c>
      <c r="G13" s="40">
        <f>D13-'НП на 22.10.202'!C9</f>
        <v>718680.6</v>
      </c>
      <c r="H13" s="40">
        <f>E13-'НП на 22.10.202'!D9</f>
        <v>1038369.9</v>
      </c>
      <c r="I13" s="40">
        <f>F13-'НП на 22.10.202'!E9</f>
        <v>7965.4</v>
      </c>
    </row>
    <row r="14" spans="2:9" ht="23.25" customHeight="1" x14ac:dyDescent="0.25">
      <c r="B14" s="35" t="s">
        <v>58</v>
      </c>
      <c r="C14" s="36" t="s">
        <v>59</v>
      </c>
      <c r="D14" s="39">
        <f>'[1]Лист1 (2)'!D14/1000</f>
        <v>553022.80000000005</v>
      </c>
      <c r="E14" s="39">
        <f>'[1]Лист1 (2)'!E14/1000</f>
        <v>849187.6</v>
      </c>
      <c r="F14" s="39">
        <f>'[1]Лист1 (2)'!H14/1000</f>
        <v>1139.2</v>
      </c>
      <c r="G14" s="40">
        <f>D14-'НП на 22.10.202'!C10</f>
        <v>539850.69999999995</v>
      </c>
      <c r="H14" s="40">
        <f>E14-'НП на 22.10.202'!D10</f>
        <v>849187.6</v>
      </c>
      <c r="I14" s="40">
        <f>F14-'НП на 22.10.202'!E10</f>
        <v>1139.2</v>
      </c>
    </row>
    <row r="15" spans="2:9" ht="23.25" customHeight="1" x14ac:dyDescent="0.25">
      <c r="B15" s="35" t="s">
        <v>60</v>
      </c>
      <c r="C15" s="36" t="s">
        <v>61</v>
      </c>
      <c r="D15" s="39">
        <f>'[1]Лист1 (2)'!D15/1000</f>
        <v>11479</v>
      </c>
      <c r="E15" s="39">
        <f>'[1]Лист1 (2)'!E15/1000</f>
        <v>45240.5</v>
      </c>
      <c r="F15" s="39">
        <f>'[1]Лист1 (2)'!H15/1000</f>
        <v>0</v>
      </c>
      <c r="G15" s="40">
        <f>D15-'НП на 22.10.202'!C11</f>
        <v>8899.2000000000007</v>
      </c>
      <c r="H15" s="40">
        <f>E15-'НП на 22.10.202'!D11</f>
        <v>36385.5</v>
      </c>
      <c r="I15" s="40">
        <f>F15-'НП на 22.10.202'!E11</f>
        <v>0</v>
      </c>
    </row>
    <row r="16" spans="2:9" ht="23.25" customHeight="1" x14ac:dyDescent="0.25">
      <c r="B16" s="35" t="s">
        <v>62</v>
      </c>
      <c r="C16" s="36" t="s">
        <v>63</v>
      </c>
      <c r="D16" s="39">
        <f>'[1]Лист1 (2)'!D16/1000</f>
        <v>131071.8</v>
      </c>
      <c r="E16" s="39">
        <f>'[1]Лист1 (2)'!E16/1000</f>
        <v>104475.2</v>
      </c>
      <c r="F16" s="39">
        <f>'[1]Лист1 (2)'!H16/1000</f>
        <v>0</v>
      </c>
      <c r="G16" s="40">
        <f>D16-'НП на 22.10.202'!C12</f>
        <v>104356.1</v>
      </c>
      <c r="H16" s="40">
        <f>E16-'НП на 22.10.202'!D12</f>
        <v>93575.6</v>
      </c>
      <c r="I16" s="40">
        <f>F16-'НП на 22.10.202'!E12</f>
        <v>0</v>
      </c>
    </row>
    <row r="17" spans="2:9" ht="34.5" customHeight="1" x14ac:dyDescent="0.25">
      <c r="B17" s="35" t="s">
        <v>64</v>
      </c>
      <c r="C17" s="36" t="s">
        <v>65</v>
      </c>
      <c r="D17" s="39">
        <f>'[1]Лист1 (2)'!D17/1000</f>
        <v>49232.9</v>
      </c>
      <c r="E17" s="39">
        <f>'[1]Лист1 (2)'!E17/1000</f>
        <v>52395</v>
      </c>
      <c r="F17" s="39">
        <f>'[1]Лист1 (2)'!H17/1000</f>
        <v>0</v>
      </c>
      <c r="G17" s="40" t="e">
        <f>D17-'НП на 22.10.202'!#REF!</f>
        <v>#REF!</v>
      </c>
      <c r="H17" s="40" t="e">
        <f>E17-'НП на 22.10.202'!#REF!</f>
        <v>#REF!</v>
      </c>
      <c r="I17" s="40" t="e">
        <f>F17-'НП на 22.10.202'!#REF!</f>
        <v>#REF!</v>
      </c>
    </row>
    <row r="18" spans="2:9" ht="23.25" customHeight="1" x14ac:dyDescent="0.25">
      <c r="B18" s="35" t="s">
        <v>66</v>
      </c>
      <c r="C18" s="36" t="s">
        <v>67</v>
      </c>
      <c r="D18" s="39">
        <f>'[1]Лист1 (2)'!D18/1000</f>
        <v>10641.8</v>
      </c>
      <c r="E18" s="39">
        <f>'[1]Лист1 (2)'!E18/1000</f>
        <v>4126.2</v>
      </c>
      <c r="F18" s="39">
        <f>'[1]Лист1 (2)'!H18/1000</f>
        <v>4126.2</v>
      </c>
      <c r="G18" s="40" t="e">
        <f>D18-'НП на 22.10.202'!#REF!</f>
        <v>#REF!</v>
      </c>
      <c r="H18" s="40" t="e">
        <f>E18-'НП на 22.10.202'!#REF!</f>
        <v>#REF!</v>
      </c>
      <c r="I18" s="40" t="e">
        <f>F18-'НП на 22.10.202'!#REF!</f>
        <v>#REF!</v>
      </c>
    </row>
    <row r="19" spans="2:9" ht="34.5" customHeight="1" x14ac:dyDescent="0.25">
      <c r="B19" s="35" t="s">
        <v>68</v>
      </c>
      <c r="C19" s="36" t="s">
        <v>69</v>
      </c>
      <c r="D19" s="39">
        <f>'[1]Лист1 (2)'!D19/1000</f>
        <v>4000</v>
      </c>
      <c r="E19" s="39">
        <f>'[1]Лист1 (2)'!E19/1000</f>
        <v>1000</v>
      </c>
      <c r="F19" s="39">
        <f>'[1]Лист1 (2)'!H19/1000</f>
        <v>1000</v>
      </c>
      <c r="G19" s="40" t="e">
        <f>D19-'НП на 22.10.202'!#REF!</f>
        <v>#REF!</v>
      </c>
      <c r="H19" s="40" t="e">
        <f>E19-'НП на 22.10.202'!#REF!</f>
        <v>#REF!</v>
      </c>
      <c r="I19" s="40" t="e">
        <f>F19-'НП на 22.10.202'!#REF!</f>
        <v>#REF!</v>
      </c>
    </row>
    <row r="20" spans="2:9" ht="34.5" customHeight="1" x14ac:dyDescent="0.25">
      <c r="B20" s="35" t="s">
        <v>70</v>
      </c>
      <c r="C20" s="36" t="s">
        <v>71</v>
      </c>
      <c r="D20" s="39">
        <f>'[1]Лист1 (2)'!D20/1000</f>
        <v>1700</v>
      </c>
      <c r="E20" s="39">
        <f>'[1]Лист1 (2)'!E20/1000</f>
        <v>1700</v>
      </c>
      <c r="F20" s="39">
        <f>'[1]Лист1 (2)'!H20/1000</f>
        <v>1700</v>
      </c>
      <c r="G20" s="40" t="e">
        <f>D20-'НП на 22.10.202'!#REF!</f>
        <v>#REF!</v>
      </c>
      <c r="H20" s="40" t="e">
        <f>E20-'НП на 22.10.202'!#REF!</f>
        <v>#REF!</v>
      </c>
      <c r="I20" s="40" t="e">
        <f>F20-'НП на 22.10.202'!#REF!</f>
        <v>#REF!</v>
      </c>
    </row>
    <row r="21" spans="2:9" x14ac:dyDescent="0.25">
      <c r="B21" s="33" t="s">
        <v>72</v>
      </c>
      <c r="C21" s="34" t="s">
        <v>73</v>
      </c>
      <c r="D21" s="38">
        <f>'[1]Лист1 (2)'!D21/1000</f>
        <v>4413778.2</v>
      </c>
      <c r="E21" s="38">
        <f>'[1]Лист1 (2)'!E21/1000</f>
        <v>2570863</v>
      </c>
      <c r="F21" s="38">
        <f>'[1]Лист1 (2)'!H21/1000</f>
        <v>0</v>
      </c>
      <c r="G21" s="40">
        <f>D21-'НП на 22.10.202'!C13</f>
        <v>4380182.3</v>
      </c>
      <c r="H21" s="40">
        <f>E21-'НП на 22.10.202'!D13</f>
        <v>2548826.6</v>
      </c>
      <c r="I21" s="40">
        <f>F21-'НП на 22.10.202'!E13</f>
        <v>0</v>
      </c>
    </row>
    <row r="22" spans="2:9" ht="23.25" customHeight="1" x14ac:dyDescent="0.25">
      <c r="B22" s="35" t="s">
        <v>74</v>
      </c>
      <c r="C22" s="36" t="s">
        <v>75</v>
      </c>
      <c r="D22" s="39">
        <f>'[1]Лист1 (2)'!D22/1000</f>
        <v>21452.7</v>
      </c>
      <c r="E22" s="39">
        <f>'[1]Лист1 (2)'!E22/1000</f>
        <v>19603.400000000001</v>
      </c>
      <c r="F22" s="39">
        <f>'[1]Лист1 (2)'!H22/1000</f>
        <v>0</v>
      </c>
      <c r="G22" s="40">
        <f>D22-'НП на 22.10.202'!C14</f>
        <v>21452.7</v>
      </c>
      <c r="H22" s="40">
        <f>E22-'НП на 22.10.202'!D14</f>
        <v>19603.400000000001</v>
      </c>
      <c r="I22" s="40">
        <f>F22-'НП на 22.10.202'!E14</f>
        <v>0</v>
      </c>
    </row>
    <row r="23" spans="2:9" ht="45.75" customHeight="1" x14ac:dyDescent="0.25">
      <c r="B23" s="35" t="s">
        <v>76</v>
      </c>
      <c r="C23" s="36" t="s">
        <v>77</v>
      </c>
      <c r="D23" s="39">
        <f>'[1]Лист1 (2)'!D23/1000</f>
        <v>428283.5</v>
      </c>
      <c r="E23" s="39">
        <f>'[1]Лист1 (2)'!E23/1000</f>
        <v>179837.3</v>
      </c>
      <c r="F23" s="39">
        <f>'[1]Лист1 (2)'!H23/1000</f>
        <v>0</v>
      </c>
      <c r="G23" s="40">
        <f>D23-'НП на 22.10.202'!C15</f>
        <v>412376</v>
      </c>
      <c r="H23" s="40">
        <f>E23-'НП на 22.10.202'!D15</f>
        <v>175744.1</v>
      </c>
      <c r="I23" s="40">
        <f>F23-'НП на 22.10.202'!E15</f>
        <v>0</v>
      </c>
    </row>
    <row r="24" spans="2:9" ht="34.5" customHeight="1" x14ac:dyDescent="0.25">
      <c r="B24" s="35" t="s">
        <v>78</v>
      </c>
      <c r="C24" s="36" t="s">
        <v>79</v>
      </c>
      <c r="D24" s="39">
        <f>'[1]Лист1 (2)'!D24/1000</f>
        <v>3889563.8</v>
      </c>
      <c r="E24" s="39">
        <f>'[1]Лист1 (2)'!E24/1000</f>
        <v>2333986.2999999998</v>
      </c>
      <c r="F24" s="39">
        <f>'[1]Лист1 (2)'!H24/1000</f>
        <v>0</v>
      </c>
      <c r="G24" s="40" t="e">
        <f>D24-'НП на 22.10.202'!#REF!</f>
        <v>#REF!</v>
      </c>
      <c r="H24" s="40" t="e">
        <f>E24-'НП на 22.10.202'!#REF!</f>
        <v>#REF!</v>
      </c>
      <c r="I24" s="40" t="e">
        <f>F24-'НП на 22.10.202'!#REF!</f>
        <v>#REF!</v>
      </c>
    </row>
    <row r="25" spans="2:9" ht="23.25" customHeight="1" x14ac:dyDescent="0.25">
      <c r="B25" s="35" t="s">
        <v>80</v>
      </c>
      <c r="C25" s="36" t="s">
        <v>81</v>
      </c>
      <c r="D25" s="39">
        <f>'[1]Лист1 (2)'!D25/1000</f>
        <v>74478.2</v>
      </c>
      <c r="E25" s="39">
        <f>'[1]Лист1 (2)'!E25/1000</f>
        <v>37436</v>
      </c>
      <c r="F25" s="39">
        <f>'[1]Лист1 (2)'!H25/1000</f>
        <v>0</v>
      </c>
      <c r="G25" s="40">
        <f>D25-'НП на 22.10.202'!C16</f>
        <v>56789.8</v>
      </c>
      <c r="H25" s="40">
        <f>E25-'НП на 22.10.202'!D16</f>
        <v>19492.8</v>
      </c>
      <c r="I25" s="40">
        <f>F25-'НП на 22.10.202'!E16</f>
        <v>0</v>
      </c>
    </row>
    <row r="26" spans="2:9" x14ac:dyDescent="0.25">
      <c r="B26" s="33" t="s">
        <v>82</v>
      </c>
      <c r="C26" s="34" t="s">
        <v>83</v>
      </c>
      <c r="D26" s="38">
        <f>'[1]Лист1 (2)'!D26/1000</f>
        <v>750858.2</v>
      </c>
      <c r="E26" s="38">
        <f>'[1]Лист1 (2)'!E26/1000</f>
        <v>751439.1</v>
      </c>
      <c r="F26" s="38">
        <f>'[1]Лист1 (2)'!H26/1000</f>
        <v>504246.6</v>
      </c>
      <c r="G26" s="40" t="e">
        <f>D26-'НП на 22.10.202'!#REF!</f>
        <v>#REF!</v>
      </c>
      <c r="H26" s="40" t="e">
        <f>E26-'НП на 22.10.202'!#REF!</f>
        <v>#REF!</v>
      </c>
      <c r="I26" s="40" t="e">
        <f>F26-'НП на 22.10.202'!#REF!</f>
        <v>#REF!</v>
      </c>
    </row>
    <row r="27" spans="2:9" ht="23.25" customHeight="1" x14ac:dyDescent="0.25">
      <c r="B27" s="35" t="s">
        <v>84</v>
      </c>
      <c r="C27" s="36" t="s">
        <v>85</v>
      </c>
      <c r="D27" s="39">
        <f>'[1]Лист1 (2)'!D27/1000</f>
        <v>0</v>
      </c>
      <c r="E27" s="39">
        <f>'[1]Лист1 (2)'!E27/1000</f>
        <v>0</v>
      </c>
      <c r="F27" s="39">
        <f>'[1]Лист1 (2)'!H27/1000</f>
        <v>395400</v>
      </c>
      <c r="G27" s="40" t="e">
        <f>D27-'НП на 22.10.202'!#REF!</f>
        <v>#REF!</v>
      </c>
      <c r="H27" s="40" t="e">
        <f>E27-'НП на 22.10.202'!#REF!</f>
        <v>#REF!</v>
      </c>
      <c r="I27" s="40" t="e">
        <f>F27-'НП на 22.10.202'!#REF!</f>
        <v>#REF!</v>
      </c>
    </row>
    <row r="28" spans="2:9" ht="34.5" customHeight="1" x14ac:dyDescent="0.25">
      <c r="B28" s="35" t="s">
        <v>86</v>
      </c>
      <c r="C28" s="36" t="s">
        <v>87</v>
      </c>
      <c r="D28" s="39">
        <f>'[1]Лист1 (2)'!D28/1000</f>
        <v>0</v>
      </c>
      <c r="E28" s="39">
        <f>'[1]Лист1 (2)'!E28/1000</f>
        <v>608000</v>
      </c>
      <c r="F28" s="39">
        <f>'[1]Лист1 (2)'!H28/1000</f>
        <v>0</v>
      </c>
      <c r="G28" s="40" t="e">
        <f>D28-'НП на 22.10.202'!#REF!</f>
        <v>#REF!</v>
      </c>
      <c r="H28" s="40" t="e">
        <f>E28-'НП на 22.10.202'!#REF!</f>
        <v>#REF!</v>
      </c>
      <c r="I28" s="40" t="e">
        <f>F28-'НП на 22.10.202'!#REF!</f>
        <v>#REF!</v>
      </c>
    </row>
    <row r="29" spans="2:9" ht="23.25" customHeight="1" x14ac:dyDescent="0.25">
      <c r="B29" s="35" t="s">
        <v>88</v>
      </c>
      <c r="C29" s="36" t="s">
        <v>89</v>
      </c>
      <c r="D29" s="39">
        <f>'[1]Лист1 (2)'!D29/1000</f>
        <v>600000</v>
      </c>
      <c r="E29" s="39">
        <f>'[1]Лист1 (2)'!E29/1000</f>
        <v>0</v>
      </c>
      <c r="F29" s="39">
        <f>'[1]Лист1 (2)'!H29/1000</f>
        <v>0</v>
      </c>
      <c r="G29" s="40" t="e">
        <f>D29-'НП на 22.10.202'!#REF!</f>
        <v>#REF!</v>
      </c>
      <c r="H29" s="40" t="e">
        <f>E29-'НП на 22.10.202'!#REF!</f>
        <v>#REF!</v>
      </c>
      <c r="I29" s="40" t="e">
        <f>F29-'НП на 22.10.202'!#REF!</f>
        <v>#REF!</v>
      </c>
    </row>
    <row r="30" spans="2:9" ht="23.25" customHeight="1" x14ac:dyDescent="0.25">
      <c r="B30" s="35" t="s">
        <v>90</v>
      </c>
      <c r="C30" s="36" t="s">
        <v>91</v>
      </c>
      <c r="D30" s="39">
        <f>'[1]Лист1 (2)'!D30/1000</f>
        <v>1611.5</v>
      </c>
      <c r="E30" s="39">
        <f>'[1]Лист1 (2)'!E30/1000</f>
        <v>5357.8</v>
      </c>
      <c r="F30" s="39">
        <f>'[1]Лист1 (2)'!H30/1000</f>
        <v>0</v>
      </c>
      <c r="G30" s="40" t="e">
        <f>D30-'НП на 22.10.202'!#REF!</f>
        <v>#REF!</v>
      </c>
      <c r="H30" s="40" t="e">
        <f>E30-'НП на 22.10.202'!#REF!</f>
        <v>#REF!</v>
      </c>
      <c r="I30" s="40" t="e">
        <f>F30-'НП на 22.10.202'!#REF!</f>
        <v>#REF!</v>
      </c>
    </row>
    <row r="31" spans="2:9" ht="34.5" customHeight="1" x14ac:dyDescent="0.25">
      <c r="B31" s="35" t="s">
        <v>92</v>
      </c>
      <c r="C31" s="36" t="s">
        <v>93</v>
      </c>
      <c r="D31" s="39">
        <f>'[1]Лист1 (2)'!D31/1000</f>
        <v>33857.4</v>
      </c>
      <c r="E31" s="39">
        <f>'[1]Лист1 (2)'!E31/1000</f>
        <v>31625.200000000001</v>
      </c>
      <c r="F31" s="39">
        <f>'[1]Лист1 (2)'!H31/1000</f>
        <v>0</v>
      </c>
      <c r="G31" s="40" t="e">
        <f>D31-'НП на 22.10.202'!#REF!</f>
        <v>#REF!</v>
      </c>
      <c r="H31" s="40" t="e">
        <f>E31-'НП на 22.10.202'!#REF!</f>
        <v>#REF!</v>
      </c>
      <c r="I31" s="40" t="e">
        <f>F31-'НП на 22.10.202'!#REF!</f>
        <v>#REF!</v>
      </c>
    </row>
    <row r="32" spans="2:9" ht="23.25" customHeight="1" x14ac:dyDescent="0.25">
      <c r="B32" s="35" t="s">
        <v>94</v>
      </c>
      <c r="C32" s="36" t="s">
        <v>95</v>
      </c>
      <c r="D32" s="39">
        <f>'[1]Лист1 (2)'!D32/1000</f>
        <v>115389.3</v>
      </c>
      <c r="E32" s="39">
        <f>'[1]Лист1 (2)'!E32/1000</f>
        <v>106456.1</v>
      </c>
      <c r="F32" s="39">
        <f>'[1]Лист1 (2)'!H32/1000</f>
        <v>108846.6</v>
      </c>
      <c r="G32" s="40" t="e">
        <f>D32-'НП на 22.10.202'!#REF!</f>
        <v>#REF!</v>
      </c>
      <c r="H32" s="40" t="e">
        <f>E32-'НП на 22.10.202'!#REF!</f>
        <v>#REF!</v>
      </c>
      <c r="I32" s="40" t="e">
        <f>F32-'НП на 22.10.202'!#REF!</f>
        <v>#REF!</v>
      </c>
    </row>
    <row r="33" spans="2:9" ht="39" customHeight="1" x14ac:dyDescent="0.25">
      <c r="B33" s="33" t="s">
        <v>96</v>
      </c>
      <c r="C33" s="34" t="s">
        <v>97</v>
      </c>
      <c r="D33" s="38">
        <f>'[1]Лист1 (2)'!D33/1000</f>
        <v>258003.3</v>
      </c>
      <c r="E33" s="38">
        <f>'[1]Лист1 (2)'!E33/1000</f>
        <v>216087.9</v>
      </c>
      <c r="F33" s="38">
        <f>'[1]Лист1 (2)'!H33/1000</f>
        <v>51113.9</v>
      </c>
      <c r="G33" s="40" t="e">
        <f>D33-'НП на 22.10.202'!#REF!</f>
        <v>#REF!</v>
      </c>
      <c r="H33" s="40" t="e">
        <f>E33-'НП на 22.10.202'!#REF!</f>
        <v>#REF!</v>
      </c>
      <c r="I33" s="40" t="e">
        <f>F33-'НП на 22.10.202'!#REF!</f>
        <v>#REF!</v>
      </c>
    </row>
    <row r="34" spans="2:9" ht="34.5" customHeight="1" x14ac:dyDescent="0.25">
      <c r="B34" s="35" t="s">
        <v>98</v>
      </c>
      <c r="C34" s="36" t="s">
        <v>99</v>
      </c>
      <c r="D34" s="39">
        <f>'[1]Лист1 (2)'!D34/1000</f>
        <v>20018.900000000001</v>
      </c>
      <c r="E34" s="39">
        <f>'[1]Лист1 (2)'!E34/1000</f>
        <v>20018.900000000001</v>
      </c>
      <c r="F34" s="39">
        <f>'[1]Лист1 (2)'!H34/1000</f>
        <v>13863.7</v>
      </c>
      <c r="G34" s="40" t="e">
        <f>D34-'НП на 22.10.202'!#REF!</f>
        <v>#REF!</v>
      </c>
      <c r="H34" s="40" t="e">
        <f>E34-'НП на 22.10.202'!#REF!</f>
        <v>#REF!</v>
      </c>
      <c r="I34" s="40" t="e">
        <f>F34-'НП на 22.10.202'!#REF!</f>
        <v>#REF!</v>
      </c>
    </row>
    <row r="35" spans="2:9" ht="34.5" customHeight="1" x14ac:dyDescent="0.25">
      <c r="B35" s="35" t="s">
        <v>100</v>
      </c>
      <c r="C35" s="36" t="s">
        <v>101</v>
      </c>
      <c r="D35" s="39">
        <f>'[1]Лист1 (2)'!D35/1000</f>
        <v>138330.79999999999</v>
      </c>
      <c r="E35" s="39">
        <f>'[1]Лист1 (2)'!E35/1000</f>
        <v>127910.5</v>
      </c>
      <c r="F35" s="39">
        <f>'[1]Лист1 (2)'!H35/1000</f>
        <v>22529.3</v>
      </c>
      <c r="G35" s="40" t="e">
        <f>D35-'НП на 22.10.202'!#REF!</f>
        <v>#REF!</v>
      </c>
      <c r="H35" s="40" t="e">
        <f>E35-'НП на 22.10.202'!#REF!</f>
        <v>#REF!</v>
      </c>
      <c r="I35" s="40" t="e">
        <f>F35-'НП на 22.10.202'!#REF!</f>
        <v>#REF!</v>
      </c>
    </row>
    <row r="36" spans="2:9" ht="34.5" customHeight="1" x14ac:dyDescent="0.25">
      <c r="B36" s="35" t="s">
        <v>102</v>
      </c>
      <c r="C36" s="36" t="s">
        <v>103</v>
      </c>
      <c r="D36" s="39">
        <f>'[1]Лист1 (2)'!D36/1000</f>
        <v>99653.6</v>
      </c>
      <c r="E36" s="39">
        <f>'[1]Лист1 (2)'!E36/1000</f>
        <v>68158.5</v>
      </c>
      <c r="F36" s="39">
        <f>'[1]Лист1 (2)'!H36/1000</f>
        <v>14720.9</v>
      </c>
      <c r="G36" s="40" t="e">
        <f>D36-'НП на 22.10.202'!#REF!</f>
        <v>#REF!</v>
      </c>
      <c r="H36" s="40" t="e">
        <f>E36-'НП на 22.10.202'!#REF!</f>
        <v>#REF!</v>
      </c>
      <c r="I36" s="40" t="e">
        <f>F36-'НП на 22.10.202'!#REF!</f>
        <v>#REF!</v>
      </c>
    </row>
    <row r="37" spans="2:9" x14ac:dyDescent="0.25">
      <c r="B37" s="33" t="s">
        <v>104</v>
      </c>
      <c r="C37" s="34" t="s">
        <v>105</v>
      </c>
      <c r="D37" s="38">
        <f>'[1]Лист1 (2)'!D37/1000</f>
        <v>17825.7</v>
      </c>
      <c r="E37" s="38">
        <f>'[1]Лист1 (2)'!E37/1000</f>
        <v>24659.5</v>
      </c>
      <c r="F37" s="38">
        <f>'[1]Лист1 (2)'!H37/1000</f>
        <v>1083.0999999999999</v>
      </c>
      <c r="G37" s="40" t="e">
        <f>D37-'НП на 22.10.202'!#REF!</f>
        <v>#REF!</v>
      </c>
      <c r="H37" s="40" t="e">
        <f>E37-'НП на 22.10.202'!#REF!</f>
        <v>#REF!</v>
      </c>
      <c r="I37" s="40" t="e">
        <f>F37-'НП на 22.10.202'!#REF!</f>
        <v>#REF!</v>
      </c>
    </row>
    <row r="38" spans="2:9" ht="34.5" customHeight="1" x14ac:dyDescent="0.25">
      <c r="B38" s="35" t="s">
        <v>106</v>
      </c>
      <c r="C38" s="36" t="s">
        <v>107</v>
      </c>
      <c r="D38" s="39">
        <f>'[1]Лист1 (2)'!D38/1000</f>
        <v>17825.7</v>
      </c>
      <c r="E38" s="39">
        <f>'[1]Лист1 (2)'!E38/1000</f>
        <v>24659.5</v>
      </c>
      <c r="F38" s="39">
        <f>'[1]Лист1 (2)'!H38/1000</f>
        <v>1083.0999999999999</v>
      </c>
      <c r="G38" s="40" t="e">
        <f>D38-'НП на 22.10.202'!#REF!</f>
        <v>#REF!</v>
      </c>
      <c r="H38" s="40" t="e">
        <f>E38-'НП на 22.10.202'!#REF!</f>
        <v>#REF!</v>
      </c>
      <c r="I38" s="40" t="e">
        <f>F38-'НП на 22.10.202'!#REF!</f>
        <v>#REF!</v>
      </c>
    </row>
    <row r="39" spans="2:9" x14ac:dyDescent="0.25">
      <c r="B39" s="33" t="s">
        <v>108</v>
      </c>
      <c r="C39" s="34" t="s">
        <v>109</v>
      </c>
      <c r="D39" s="38">
        <f>'[1]Лист1 (2)'!D39/1000</f>
        <v>1727287.8</v>
      </c>
      <c r="E39" s="38">
        <f>'[1]Лист1 (2)'!E39/1000</f>
        <v>1799375.5</v>
      </c>
      <c r="F39" s="38">
        <f>'[1]Лист1 (2)'!H39/1000</f>
        <v>426647.9</v>
      </c>
      <c r="G39" s="40" t="e">
        <f>D39-'НП на 22.10.202'!#REF!</f>
        <v>#REF!</v>
      </c>
      <c r="H39" s="40" t="e">
        <f>E39-'НП на 22.10.202'!#REF!</f>
        <v>#REF!</v>
      </c>
      <c r="I39" s="40" t="e">
        <f>F39-'НП на 22.10.202'!#REF!</f>
        <v>#REF!</v>
      </c>
    </row>
    <row r="40" spans="2:9" ht="34.5" customHeight="1" x14ac:dyDescent="0.25">
      <c r="B40" s="35" t="s">
        <v>110</v>
      </c>
      <c r="C40" s="36" t="s">
        <v>111</v>
      </c>
      <c r="D40" s="39">
        <f>'[1]Лист1 (2)'!D40/1000</f>
        <v>194688</v>
      </c>
      <c r="E40" s="39">
        <f>'[1]Лист1 (2)'!E40/1000</f>
        <v>194688</v>
      </c>
      <c r="F40" s="39">
        <f>'[1]Лист1 (2)'!H40/1000</f>
        <v>0</v>
      </c>
      <c r="G40" s="40" t="e">
        <f>D40-'НП на 22.10.202'!#REF!</f>
        <v>#REF!</v>
      </c>
      <c r="H40" s="40" t="e">
        <f>E40-'НП на 22.10.202'!#REF!</f>
        <v>#REF!</v>
      </c>
      <c r="I40" s="40" t="e">
        <f>F40-'НП на 22.10.202'!#REF!</f>
        <v>#REF!</v>
      </c>
    </row>
    <row r="41" spans="2:9" ht="23.25" customHeight="1" x14ac:dyDescent="0.25">
      <c r="B41" s="35" t="s">
        <v>112</v>
      </c>
      <c r="C41" s="36" t="s">
        <v>113</v>
      </c>
      <c r="D41" s="39">
        <f>'[1]Лист1 (2)'!D41/1000</f>
        <v>153468.5</v>
      </c>
      <c r="E41" s="39">
        <f>'[1]Лист1 (2)'!E41/1000</f>
        <v>249295.8</v>
      </c>
      <c r="F41" s="39">
        <f>'[1]Лист1 (2)'!H41/1000</f>
        <v>0</v>
      </c>
      <c r="G41" s="40" t="e">
        <f>D41-'НП на 22.10.202'!#REF!</f>
        <v>#REF!</v>
      </c>
      <c r="H41" s="40" t="e">
        <f>E41-'НП на 22.10.202'!#REF!</f>
        <v>#REF!</v>
      </c>
      <c r="I41" s="40" t="e">
        <f>F41-'НП на 22.10.202'!#REF!</f>
        <v>#REF!</v>
      </c>
    </row>
    <row r="42" spans="2:9" ht="23.25" customHeight="1" x14ac:dyDescent="0.25">
      <c r="B42" s="35" t="s">
        <v>114</v>
      </c>
      <c r="C42" s="36" t="s">
        <v>115</v>
      </c>
      <c r="D42" s="39">
        <f>'[1]Лист1 (2)'!D42/1000</f>
        <v>32070.5</v>
      </c>
      <c r="E42" s="39">
        <f>'[1]Лист1 (2)'!E42/1000</f>
        <v>50285</v>
      </c>
      <c r="F42" s="39">
        <f>'[1]Лист1 (2)'!H42/1000</f>
        <v>0</v>
      </c>
      <c r="G42" s="40" t="e">
        <f>D42-'НП на 22.10.202'!#REF!</f>
        <v>#REF!</v>
      </c>
      <c r="H42" s="40" t="e">
        <f>E42-'НП на 22.10.202'!#REF!</f>
        <v>#REF!</v>
      </c>
      <c r="I42" s="40" t="e">
        <f>F42-'НП на 22.10.202'!#REF!</f>
        <v>#REF!</v>
      </c>
    </row>
    <row r="43" spans="2:9" ht="34.5" customHeight="1" x14ac:dyDescent="0.25">
      <c r="B43" s="35" t="s">
        <v>116</v>
      </c>
      <c r="C43" s="36" t="s">
        <v>117</v>
      </c>
      <c r="D43" s="39">
        <f>'[1]Лист1 (2)'!D43/1000</f>
        <v>322499.40000000002</v>
      </c>
      <c r="E43" s="39">
        <f>'[1]Лист1 (2)'!E43/1000</f>
        <v>276343.40000000002</v>
      </c>
      <c r="F43" s="39">
        <f>'[1]Лист1 (2)'!H43/1000</f>
        <v>278970.7</v>
      </c>
      <c r="G43" s="40" t="e">
        <f>D43-'НП на 22.10.202'!#REF!</f>
        <v>#REF!</v>
      </c>
      <c r="H43" s="40" t="e">
        <f>E43-'НП на 22.10.202'!#REF!</f>
        <v>#REF!</v>
      </c>
      <c r="I43" s="40" t="e">
        <f>F43-'НП на 22.10.202'!#REF!</f>
        <v>#REF!</v>
      </c>
    </row>
    <row r="44" spans="2:9" ht="45.75" customHeight="1" x14ac:dyDescent="0.25">
      <c r="B44" s="35" t="s">
        <v>118</v>
      </c>
      <c r="C44" s="36" t="s">
        <v>119</v>
      </c>
      <c r="D44" s="39">
        <f>'[1]Лист1 (2)'!D44/1000</f>
        <v>41576.6</v>
      </c>
      <c r="E44" s="39">
        <f>'[1]Лист1 (2)'!E44/1000</f>
        <v>45778.400000000001</v>
      </c>
      <c r="F44" s="39">
        <f>'[1]Лист1 (2)'!H44/1000</f>
        <v>0</v>
      </c>
      <c r="G44" s="40" t="e">
        <f>D44-'НП на 22.10.202'!#REF!</f>
        <v>#REF!</v>
      </c>
      <c r="H44" s="40" t="e">
        <f>E44-'НП на 22.10.202'!#REF!</f>
        <v>#REF!</v>
      </c>
      <c r="I44" s="40" t="e">
        <f>F44-'НП на 22.10.202'!#REF!</f>
        <v>#REF!</v>
      </c>
    </row>
    <row r="45" spans="2:9" ht="23.25" customHeight="1" x14ac:dyDescent="0.25">
      <c r="B45" s="35" t="s">
        <v>120</v>
      </c>
      <c r="C45" s="36" t="s">
        <v>121</v>
      </c>
      <c r="D45" s="39">
        <f>'[1]Лист1 (2)'!D45/1000</f>
        <v>270</v>
      </c>
      <c r="E45" s="39">
        <f>'[1]Лист1 (2)'!E45/1000</f>
        <v>270</v>
      </c>
      <c r="F45" s="39">
        <f>'[1]Лист1 (2)'!H45/1000</f>
        <v>270</v>
      </c>
      <c r="G45" s="40" t="e">
        <f>D45-'НП на 22.10.202'!#REF!</f>
        <v>#REF!</v>
      </c>
      <c r="H45" s="40" t="e">
        <f>E45-'НП на 22.10.202'!#REF!</f>
        <v>#REF!</v>
      </c>
      <c r="I45" s="40" t="e">
        <f>F45-'НП на 22.10.202'!#REF!</f>
        <v>#REF!</v>
      </c>
    </row>
    <row r="46" spans="2:9" ht="34.5" customHeight="1" x14ac:dyDescent="0.25">
      <c r="B46" s="35" t="s">
        <v>122</v>
      </c>
      <c r="C46" s="36" t="s">
        <v>123</v>
      </c>
      <c r="D46" s="39">
        <f>'[1]Лист1 (2)'!D46/1000</f>
        <v>982714.8</v>
      </c>
      <c r="E46" s="39">
        <f>'[1]Лист1 (2)'!E46/1000</f>
        <v>982714.8</v>
      </c>
      <c r="F46" s="39">
        <f>'[1]Лист1 (2)'!H46/1000</f>
        <v>147407.20000000001</v>
      </c>
      <c r="G46" s="40" t="e">
        <f>D46-'НП на 22.10.202'!#REF!</f>
        <v>#REF!</v>
      </c>
      <c r="H46" s="40" t="e">
        <f>E46-'НП на 22.10.202'!#REF!</f>
        <v>#REF!</v>
      </c>
      <c r="I46" s="40" t="e">
        <f>F46-'НП на 22.10.202'!#REF!</f>
        <v>#REF!</v>
      </c>
    </row>
    <row r="47" spans="2:9" x14ac:dyDescent="0.25">
      <c r="B47" s="33" t="s">
        <v>124</v>
      </c>
      <c r="C47" s="34" t="s">
        <v>125</v>
      </c>
      <c r="D47" s="38">
        <f>'[1]Лист1 (2)'!D47/1000</f>
        <v>3575425.5</v>
      </c>
      <c r="E47" s="38">
        <f>'[1]Лист1 (2)'!E47/1000</f>
        <v>3714632.3</v>
      </c>
      <c r="F47" s="38">
        <f>'[1]Лист1 (2)'!H47/1000</f>
        <v>3423263.8</v>
      </c>
      <c r="G47" s="40">
        <f>D47-'НП на 22.10.202'!C17</f>
        <v>3524874.9</v>
      </c>
      <c r="H47" s="40">
        <f>E47-'НП на 22.10.202'!D17</f>
        <v>3663832.8</v>
      </c>
      <c r="I47" s="40">
        <f>F47-'НП на 22.10.202'!E17</f>
        <v>3372464.3</v>
      </c>
    </row>
    <row r="48" spans="2:9" ht="23.25" customHeight="1" x14ac:dyDescent="0.25">
      <c r="B48" s="35" t="s">
        <v>126</v>
      </c>
      <c r="C48" s="36" t="s">
        <v>127</v>
      </c>
      <c r="D48" s="39">
        <f>'[1]Лист1 (2)'!D48/1000</f>
        <v>2635582.7999999998</v>
      </c>
      <c r="E48" s="39">
        <f>'[1]Лист1 (2)'!E48/1000</f>
        <v>2894733.6</v>
      </c>
      <c r="F48" s="39">
        <f>'[1]Лист1 (2)'!H48/1000</f>
        <v>3153531.1</v>
      </c>
      <c r="G48" s="40">
        <f>D48-'НП на 22.10.202'!C18</f>
        <v>2586820.2999999998</v>
      </c>
      <c r="H48" s="40">
        <f>E48-'НП на 22.10.202'!D18</f>
        <v>2845722.2</v>
      </c>
      <c r="I48" s="40">
        <f>F48-'НП на 22.10.202'!E18</f>
        <v>3104519.7</v>
      </c>
    </row>
    <row r="49" spans="2:9" ht="23.25" customHeight="1" x14ac:dyDescent="0.25">
      <c r="B49" s="35" t="s">
        <v>128</v>
      </c>
      <c r="C49" s="36" t="s">
        <v>129</v>
      </c>
      <c r="D49" s="39">
        <f>'[1]Лист1 (2)'!D49/1000</f>
        <v>139543.20000000001</v>
      </c>
      <c r="E49" s="39">
        <f>'[1]Лист1 (2)'!E49/1000</f>
        <v>8176.9</v>
      </c>
      <c r="F49" s="39">
        <f>'[1]Лист1 (2)'!H49/1000</f>
        <v>327.10000000000002</v>
      </c>
      <c r="G49" s="40">
        <f>D49-'НП на 22.10.202'!C19</f>
        <v>139543.20000000001</v>
      </c>
      <c r="H49" s="40">
        <f>E49-'НП на 22.10.202'!D19</f>
        <v>8176.9</v>
      </c>
      <c r="I49" s="40">
        <f>F49-'НП на 22.10.202'!E19</f>
        <v>327.10000000000002</v>
      </c>
    </row>
    <row r="50" spans="2:9" ht="23.25" customHeight="1" x14ac:dyDescent="0.25">
      <c r="B50" s="35" t="s">
        <v>130</v>
      </c>
      <c r="C50" s="36" t="s">
        <v>131</v>
      </c>
      <c r="D50" s="39">
        <f>'[1]Лист1 (2)'!D50/1000</f>
        <v>8004.4</v>
      </c>
      <c r="E50" s="39">
        <f>'[1]Лист1 (2)'!E50/1000</f>
        <v>474088.8</v>
      </c>
      <c r="F50" s="39">
        <f>'[1]Лист1 (2)'!H50/1000</f>
        <v>203.6</v>
      </c>
      <c r="G50" s="40">
        <f>D50-'НП на 22.10.202'!C20</f>
        <v>8004.4</v>
      </c>
      <c r="H50" s="40">
        <f>E50-'НП на 22.10.202'!D20</f>
        <v>474088.8</v>
      </c>
      <c r="I50" s="40">
        <f>F50-'НП на 22.10.202'!E20</f>
        <v>203.6</v>
      </c>
    </row>
    <row r="51" spans="2:9" ht="34.5" customHeight="1" x14ac:dyDescent="0.25">
      <c r="B51" s="35" t="s">
        <v>132</v>
      </c>
      <c r="C51" s="36" t="s">
        <v>133</v>
      </c>
      <c r="D51" s="39">
        <f>'[1]Лист1 (2)'!D51/1000</f>
        <v>2206.6999999999998</v>
      </c>
      <c r="E51" s="39">
        <f>'[1]Лист1 (2)'!E51/1000</f>
        <v>2400</v>
      </c>
      <c r="F51" s="39">
        <f>'[1]Лист1 (2)'!H51/1000</f>
        <v>0</v>
      </c>
      <c r="G51" s="40">
        <f>D51-'НП на 22.10.202'!C21</f>
        <v>2206.6999999999998</v>
      </c>
      <c r="H51" s="40">
        <f>E51-'НП на 22.10.202'!D21</f>
        <v>2400</v>
      </c>
      <c r="I51" s="40">
        <f>F51-'НП на 22.10.202'!E21</f>
        <v>0</v>
      </c>
    </row>
    <row r="52" spans="2:9" ht="23.25" customHeight="1" x14ac:dyDescent="0.25">
      <c r="B52" s="35" t="s">
        <v>134</v>
      </c>
      <c r="C52" s="36" t="s">
        <v>135</v>
      </c>
      <c r="D52" s="39">
        <f>'[1]Лист1 (2)'!D52/1000</f>
        <v>790088.4</v>
      </c>
      <c r="E52" s="39">
        <f>'[1]Лист1 (2)'!E52/1000</f>
        <v>335233</v>
      </c>
      <c r="F52" s="39">
        <f>'[1]Лист1 (2)'!H52/1000</f>
        <v>269202</v>
      </c>
      <c r="G52" s="40">
        <f>D52-'НП на 22.10.202'!C22</f>
        <v>788300.3</v>
      </c>
      <c r="H52" s="40">
        <f>E52-'НП на 22.10.202'!D22</f>
        <v>333444.90000000002</v>
      </c>
      <c r="I52" s="40">
        <f>F52-'НП на 22.10.202'!E22</f>
        <v>267413.90000000002</v>
      </c>
    </row>
    <row r="53" spans="2:9" ht="26.25" customHeight="1" x14ac:dyDescent="0.25">
      <c r="B53" s="33" t="s">
        <v>136</v>
      </c>
      <c r="C53" s="34" t="s">
        <v>137</v>
      </c>
      <c r="D53" s="38">
        <f>'[1]Лист1 (2)'!D53/1000</f>
        <v>13673451.300000001</v>
      </c>
      <c r="E53" s="38">
        <f>'[1]Лист1 (2)'!E53/1000</f>
        <v>14357927.4</v>
      </c>
      <c r="F53" s="38">
        <f>'[1]Лист1 (2)'!H53/1000</f>
        <v>8258746</v>
      </c>
      <c r="G53" s="40" t="e">
        <f>D53-'НП на 22.10.202'!#REF!</f>
        <v>#REF!</v>
      </c>
      <c r="H53" s="40" t="e">
        <f>E53-'НП на 22.10.202'!#REF!</f>
        <v>#REF!</v>
      </c>
      <c r="I53" s="40" t="e">
        <f>F53-'НП на 22.10.202'!#REF!</f>
        <v>#REF!</v>
      </c>
    </row>
    <row r="54" spans="2:9" ht="23.25" customHeight="1" x14ac:dyDescent="0.25">
      <c r="B54" s="35" t="s">
        <v>138</v>
      </c>
      <c r="C54" s="36" t="s">
        <v>139</v>
      </c>
      <c r="D54" s="39">
        <f>'[1]Лист1 (2)'!D54/1000</f>
        <v>13419042.800000001</v>
      </c>
      <c r="E54" s="39">
        <f>'[1]Лист1 (2)'!E54/1000</f>
        <v>14100415.4</v>
      </c>
      <c r="F54" s="39">
        <f>'[1]Лист1 (2)'!H54/1000</f>
        <v>8114007.5</v>
      </c>
      <c r="G54" s="40" t="e">
        <f>D54-'НП на 22.10.202'!#REF!</f>
        <v>#REF!</v>
      </c>
      <c r="H54" s="40" t="e">
        <f>E54-'НП на 22.10.202'!#REF!</f>
        <v>#REF!</v>
      </c>
      <c r="I54" s="40" t="e">
        <f>F54-'НП на 22.10.202'!#REF!</f>
        <v>#REF!</v>
      </c>
    </row>
    <row r="55" spans="2:9" ht="23.25" customHeight="1" x14ac:dyDescent="0.25">
      <c r="B55" s="35" t="s">
        <v>140</v>
      </c>
      <c r="C55" s="36" t="s">
        <v>141</v>
      </c>
      <c r="D55" s="39">
        <f>'[1]Лист1 (2)'!D55/1000</f>
        <v>253208.5</v>
      </c>
      <c r="E55" s="39">
        <f>'[1]Лист1 (2)'!E55/1000</f>
        <v>257512</v>
      </c>
      <c r="F55" s="39">
        <f>'[1]Лист1 (2)'!H55/1000</f>
        <v>144738.5</v>
      </c>
      <c r="G55" s="40" t="e">
        <f>D55-'НП на 22.10.202'!#REF!</f>
        <v>#REF!</v>
      </c>
      <c r="H55" s="40" t="e">
        <f>E55-'НП на 22.10.202'!#REF!</f>
        <v>#REF!</v>
      </c>
      <c r="I55" s="40" t="e">
        <f>F55-'НП на 22.10.202'!#REF!</f>
        <v>#REF!</v>
      </c>
    </row>
    <row r="56" spans="2:9" ht="23.25" customHeight="1" x14ac:dyDescent="0.25">
      <c r="B56" s="35" t="s">
        <v>142</v>
      </c>
      <c r="C56" s="36" t="s">
        <v>143</v>
      </c>
      <c r="D56" s="39">
        <f>'[1]Лист1 (2)'!D56/1000</f>
        <v>1200</v>
      </c>
      <c r="E56" s="39">
        <f>'[1]Лист1 (2)'!E56/1000</f>
        <v>0</v>
      </c>
      <c r="F56" s="39">
        <f>'[1]Лист1 (2)'!H56/1000</f>
        <v>0</v>
      </c>
      <c r="G56" s="40" t="e">
        <f>D56-'НП на 22.10.202'!#REF!</f>
        <v>#REF!</v>
      </c>
      <c r="H56" s="40" t="e">
        <f>E56-'НП на 22.10.202'!#REF!</f>
        <v>#REF!</v>
      </c>
      <c r="I56" s="40" t="e">
        <f>F56-'НП на 22.10.202'!#REF!</f>
        <v>#REF!</v>
      </c>
    </row>
  </sheetData>
  <mergeCells count="8">
    <mergeCell ref="B2:F2"/>
    <mergeCell ref="B4:B8"/>
    <mergeCell ref="C4:C7"/>
    <mergeCell ref="D4:D5"/>
    <mergeCell ref="E4:F4"/>
    <mergeCell ref="E5:E7"/>
    <mergeCell ref="F5:F7"/>
    <mergeCell ref="D6:D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НП на 22.10.202</vt:lpstr>
      <vt:lpstr>Лист1</vt:lpstr>
      <vt:lpstr>'НП на 22.10.202'!Заголовки_для_печати</vt:lpstr>
      <vt:lpstr>'НП на 22.10.202'!Область_печати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</dc:creator>
  <cp:lastModifiedBy>budget</cp:lastModifiedBy>
  <cp:lastPrinted>2022-11-15T08:46:59Z</cp:lastPrinted>
  <dcterms:created xsi:type="dcterms:W3CDTF">2019-10-18T07:31:58Z</dcterms:created>
  <dcterms:modified xsi:type="dcterms:W3CDTF">2022-11-15T08:55:09Z</dcterms:modified>
</cp:coreProperties>
</file>