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Q24" i="1" l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Y24" i="1"/>
  <c r="Y26" i="1" s="1"/>
  <c r="X24" i="1"/>
  <c r="X26" i="1" s="1"/>
  <c r="W24" i="1"/>
  <c r="W26" i="1" s="1"/>
  <c r="V24" i="1"/>
  <c r="V26" i="1" s="1"/>
  <c r="U24" i="1"/>
  <c r="U26" i="1" s="1"/>
  <c r="T24" i="1"/>
  <c r="T26" i="1" s="1"/>
  <c r="S24" i="1"/>
  <c r="S26" i="1" s="1"/>
  <c r="R24" i="1"/>
  <c r="R26" i="1" s="1"/>
  <c r="Q24" i="1"/>
  <c r="Q26" i="1" s="1"/>
  <c r="P24" i="1"/>
  <c r="P26" i="1" s="1"/>
  <c r="O24" i="1"/>
  <c r="O26" i="1" s="1"/>
  <c r="N24" i="1"/>
  <c r="N26" i="1" s="1"/>
  <c r="M24" i="1"/>
  <c r="M26" i="1" s="1"/>
  <c r="K24" i="1"/>
  <c r="K26" i="1" s="1"/>
  <c r="I24" i="1"/>
  <c r="H24" i="1"/>
  <c r="H26" i="1" s="1"/>
  <c r="G24" i="1"/>
  <c r="G26" i="1" s="1"/>
  <c r="F24" i="1"/>
  <c r="F26" i="1" s="1"/>
  <c r="E24" i="1"/>
  <c r="E26" i="1" s="1"/>
  <c r="D24" i="1"/>
  <c r="D26" i="1" s="1"/>
  <c r="C24" i="1"/>
  <c r="C26" i="1" s="1"/>
  <c r="B24" i="1"/>
  <c r="B26" i="1" s="1"/>
  <c r="AA23" i="1"/>
  <c r="O23" i="1"/>
  <c r="L23" i="1"/>
  <c r="E23" i="1"/>
  <c r="AA22" i="1"/>
  <c r="O22" i="1"/>
  <c r="L22" i="1"/>
  <c r="E22" i="1"/>
  <c r="J22" i="1" s="1"/>
  <c r="AA21" i="1"/>
  <c r="O21" i="1"/>
  <c r="L21" i="1"/>
  <c r="E21" i="1"/>
  <c r="AA20" i="1"/>
  <c r="O20" i="1"/>
  <c r="L20" i="1"/>
  <c r="E20" i="1"/>
  <c r="J20" i="1" s="1"/>
  <c r="AA19" i="1"/>
  <c r="O19" i="1"/>
  <c r="L19" i="1"/>
  <c r="E19" i="1"/>
  <c r="J19" i="1" s="1"/>
  <c r="AA18" i="1"/>
  <c r="O18" i="1"/>
  <c r="L18" i="1"/>
  <c r="J18" i="1"/>
  <c r="E18" i="1"/>
  <c r="AA17" i="1"/>
  <c r="O17" i="1"/>
  <c r="L17" i="1"/>
  <c r="E17" i="1"/>
  <c r="AA16" i="1"/>
  <c r="O16" i="1"/>
  <c r="L16" i="1"/>
  <c r="E16" i="1"/>
  <c r="AA15" i="1"/>
  <c r="O15" i="1"/>
  <c r="L15" i="1"/>
  <c r="E15" i="1"/>
  <c r="AA14" i="1"/>
  <c r="O14" i="1"/>
  <c r="L14" i="1"/>
  <c r="E14" i="1"/>
  <c r="J14" i="1" s="1"/>
  <c r="AA13" i="1"/>
  <c r="O13" i="1"/>
  <c r="L13" i="1"/>
  <c r="E13" i="1"/>
  <c r="AA12" i="1"/>
  <c r="O12" i="1"/>
  <c r="L12" i="1"/>
  <c r="E12" i="1"/>
  <c r="J12" i="1" s="1"/>
  <c r="O11" i="1"/>
  <c r="L11" i="1"/>
  <c r="E11" i="1"/>
  <c r="J11" i="1" s="1"/>
  <c r="AA10" i="1"/>
  <c r="O10" i="1"/>
  <c r="L10" i="1"/>
  <c r="E10" i="1"/>
  <c r="AA9" i="1"/>
  <c r="O9" i="1"/>
  <c r="L9" i="1"/>
  <c r="E9" i="1"/>
  <c r="J9" i="1" s="1"/>
  <c r="AA8" i="1"/>
  <c r="O8" i="1"/>
  <c r="L8" i="1"/>
  <c r="E8" i="1"/>
  <c r="AA7" i="1"/>
  <c r="O7" i="1"/>
  <c r="L7" i="1"/>
  <c r="E7" i="1"/>
  <c r="J7" i="1" s="1"/>
  <c r="J10" i="1" l="1"/>
  <c r="J15" i="1"/>
  <c r="J16" i="1"/>
  <c r="J23" i="1"/>
  <c r="J8" i="1"/>
  <c r="J13" i="1"/>
  <c r="J17" i="1"/>
  <c r="J21" i="1"/>
  <c r="AA24" i="1"/>
  <c r="J24" i="1" s="1"/>
  <c r="J26" i="1" s="1"/>
  <c r="L24" i="1"/>
  <c r="L26" i="1" s="1"/>
</calcChain>
</file>

<file path=xl/sharedStrings.xml><?xml version="1.0" encoding="utf-8"?>
<sst xmlns="http://schemas.openxmlformats.org/spreadsheetml/2006/main" count="95" uniqueCount="58">
  <si>
    <t xml:space="preserve"> Минеральные удобрения,  сев озимых,  подъем зяби,   уборка соломы. Засыпка семян.</t>
  </si>
  <si>
    <t xml:space="preserve"> на  20.09. 2023 года</t>
  </si>
  <si>
    <t>Планы на 2023 год</t>
  </si>
  <si>
    <r>
      <rPr>
        <b/>
        <sz val="9"/>
        <rFont val="Arial Cyr"/>
      </rPr>
      <t>Наименование хозяйства</t>
    </r>
  </si>
  <si>
    <t>Приобретено минеральных удобрений к осенним полевым работам, т</t>
  </si>
  <si>
    <t xml:space="preserve"> Внесено минеральных удобрений</t>
  </si>
  <si>
    <t>СЕВ  ОЗИМЫХ</t>
  </si>
  <si>
    <t>ПОДЬЕМ  ЗЯБИ</t>
  </si>
  <si>
    <t>Убрано соломы</t>
  </si>
  <si>
    <t>ЗАСЫПКА  СЕМЯН (тонн)</t>
  </si>
  <si>
    <t>карто-   фель</t>
  </si>
  <si>
    <t>мног. травы</t>
  </si>
  <si>
    <t>горох</t>
  </si>
  <si>
    <t>Наименование хозяйства</t>
  </si>
  <si>
    <t>СЕВ  ОЗИМЫХ га</t>
  </si>
  <si>
    <t>Подъем зяби, га</t>
  </si>
  <si>
    <t>Убрано соломы, га</t>
  </si>
  <si>
    <t>ВСЕГО тонн</t>
  </si>
  <si>
    <t>в т.ч. в ряди при поеве озимых, га</t>
  </si>
  <si>
    <t>ВСЕГО       га</t>
  </si>
  <si>
    <t>в том числе:</t>
  </si>
  <si>
    <t>% к плану</t>
  </si>
  <si>
    <t>га</t>
  </si>
  <si>
    <t>Всего зерновых  в т.ч.озим.</t>
  </si>
  <si>
    <t>в том  числе</t>
  </si>
  <si>
    <t>рожь</t>
  </si>
  <si>
    <t>пшеница</t>
  </si>
  <si>
    <t>тритикале</t>
  </si>
  <si>
    <t>озимый рапс</t>
  </si>
  <si>
    <t>тонн</t>
  </si>
  <si>
    <t>ячмень</t>
  </si>
  <si>
    <t>овес</t>
  </si>
  <si>
    <t>з/бобо-вые горох</t>
  </si>
  <si>
    <t>тритик</t>
  </si>
  <si>
    <t>озим. рожь</t>
  </si>
  <si>
    <t>озим. пшеница</t>
  </si>
  <si>
    <t>з/бобо-вые</t>
  </si>
  <si>
    <t>СХПК Ильюшинский</t>
  </si>
  <si>
    <t>СХПК Новленский</t>
  </si>
  <si>
    <t>СХПК Присухонское</t>
  </si>
  <si>
    <t>СПК ПЗ  Пригородный</t>
  </si>
  <si>
    <t>СХПК Передовой</t>
  </si>
  <si>
    <t>АО Племзавод Родина</t>
  </si>
  <si>
    <t>СХПК Тепличный</t>
  </si>
  <si>
    <t>СХПК П-зд Майский</t>
  </si>
  <si>
    <t>А-Ф Красная Звезда</t>
  </si>
  <si>
    <t>ООО "Милка"</t>
  </si>
  <si>
    <t>СПК ПКЗ Вологодский</t>
  </si>
  <si>
    <t>ОАО Заря</t>
  </si>
  <si>
    <t>КФХ Оганесян Г.А.</t>
  </si>
  <si>
    <t>к-х Механикова А.А.</t>
  </si>
  <si>
    <t>ООО "ЛУЧ"</t>
  </si>
  <si>
    <t>КХ Жуковой А.В.</t>
  </si>
  <si>
    <t>ОАО Совхоз Заречье</t>
  </si>
  <si>
    <t>По ВМО (по округу)</t>
  </si>
  <si>
    <t>По области:</t>
  </si>
  <si>
    <t>2022 год</t>
  </si>
  <si>
    <t>Отклонение: +,-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</si>
</sst>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name val="Calibri"/>
    </font>
    <font>
      <sz val="10"/>
      <name val="Arial Cyr"/>
    </font>
    <font>
      <b/>
      <sz val="10"/>
      <name val="Arial Cyr"/>
    </font>
    <font>
      <sz val="8"/>
      <name val="Arial CYR"/>
    </font>
    <font>
      <b/>
      <sz val="9"/>
      <name val="Arial Cyr"/>
    </font>
    <font>
      <sz val="9"/>
      <name val="Arial Cy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 Cyr"/>
    </font>
    <font>
      <b/>
      <sz val="10"/>
      <color theme="1"/>
      <name val="Arial Cyr"/>
    </font>
    <font>
      <sz val="12"/>
      <color theme="1"/>
      <name val="Times New Roman"/>
      <family val="1"/>
      <charset val="204"/>
    </font>
    <font>
      <b/>
      <sz val="9"/>
      <color theme="1"/>
      <name val="Arial Cy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8FD893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auto="1"/>
      </bottom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0" fontId="19" fillId="0" borderId="0"/>
  </cellStyleXfs>
  <cellXfs count="123">
    <xf numFmtId="0" fontId="0" fillId="0" borderId="0" xfId="0"/>
    <xf numFmtId="0" fontId="2" fillId="0" borderId="0" xfId="0" applyNumberFormat="1" applyFont="1" applyAlignment="1">
      <alignment wrapText="1"/>
    </xf>
    <xf numFmtId="0" fontId="4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center" wrapText="1"/>
    </xf>
    <xf numFmtId="1" fontId="2" fillId="0" borderId="0" xfId="0" applyNumberFormat="1" applyFont="1" applyAlignment="1">
      <alignment wrapText="1"/>
    </xf>
    <xf numFmtId="1" fontId="5" fillId="0" borderId="0" xfId="0" applyNumberFormat="1" applyFont="1" applyAlignment="1">
      <alignment horizontal="center" wrapText="1"/>
    </xf>
    <xf numFmtId="1" fontId="6" fillId="3" borderId="9" xfId="0" applyNumberFormat="1" applyFont="1" applyFill="1" applyBorder="1" applyAlignment="1">
      <alignment horizontal="center" vertical="center" wrapText="1"/>
    </xf>
    <xf numFmtId="0" fontId="6" fillId="3" borderId="18" xfId="0" applyNumberFormat="1" applyFont="1" applyFill="1" applyBorder="1" applyAlignment="1">
      <alignment horizontal="center" vertical="center" wrapText="1"/>
    </xf>
    <xf numFmtId="0" fontId="6" fillId="3" borderId="9" xfId="0" applyNumberFormat="1" applyFont="1" applyFill="1" applyBorder="1" applyAlignment="1">
      <alignment horizontal="center" vertical="center" wrapText="1"/>
    </xf>
    <xf numFmtId="0" fontId="15" fillId="4" borderId="33" xfId="0" applyFont="1" applyFill="1" applyBorder="1" applyAlignment="1">
      <alignment vertical="center" wrapText="1"/>
    </xf>
    <xf numFmtId="0" fontId="17" fillId="3" borderId="20" xfId="0" applyNumberFormat="1" applyFont="1" applyFill="1" applyBorder="1" applyAlignment="1">
      <alignment horizontal="center" vertical="center" wrapText="1"/>
    </xf>
    <xf numFmtId="0" fontId="17" fillId="3" borderId="11" xfId="0" applyNumberFormat="1" applyFont="1" applyFill="1" applyBorder="1" applyAlignment="1">
      <alignment horizontal="center" vertical="center" wrapText="1"/>
    </xf>
    <xf numFmtId="0" fontId="17" fillId="3" borderId="21" xfId="0" applyNumberFormat="1" applyFont="1" applyFill="1" applyBorder="1" applyAlignment="1">
      <alignment horizontal="center" vertical="center" wrapText="1"/>
    </xf>
    <xf numFmtId="1" fontId="18" fillId="3" borderId="11" xfId="0" applyNumberFormat="1" applyFont="1" applyFill="1" applyBorder="1" applyAlignment="1">
      <alignment horizontal="center" vertical="center" wrapText="1"/>
    </xf>
    <xf numFmtId="1" fontId="17" fillId="3" borderId="9" xfId="0" applyNumberFormat="1" applyFont="1" applyFill="1" applyBorder="1" applyAlignment="1">
      <alignment horizontal="center" vertical="center" wrapText="1"/>
    </xf>
    <xf numFmtId="1" fontId="18" fillId="3" borderId="9" xfId="0" applyNumberFormat="1" applyFont="1" applyFill="1" applyBorder="1" applyAlignment="1">
      <alignment horizontal="center" vertical="center" wrapText="1"/>
    </xf>
    <xf numFmtId="1" fontId="17" fillId="3" borderId="10" xfId="0" applyNumberFormat="1" applyFont="1" applyFill="1" applyBorder="1" applyAlignment="1">
      <alignment horizontal="center" vertical="center" wrapText="1"/>
    </xf>
    <xf numFmtId="1" fontId="8" fillId="3" borderId="9" xfId="0" applyNumberFormat="1" applyFont="1" applyFill="1" applyBorder="1" applyAlignment="1">
      <alignment horizontal="center" wrapText="1"/>
    </xf>
    <xf numFmtId="1" fontId="2" fillId="3" borderId="9" xfId="0" applyNumberFormat="1" applyFont="1" applyFill="1" applyBorder="1" applyAlignment="1">
      <alignment horizontal="center" wrapText="1"/>
    </xf>
    <xf numFmtId="0" fontId="8" fillId="3" borderId="9" xfId="0" applyNumberFormat="1" applyFont="1" applyFill="1" applyBorder="1" applyAlignment="1">
      <alignment horizontal="center" wrapText="1"/>
    </xf>
    <xf numFmtId="1" fontId="2" fillId="3" borderId="9" xfId="0" applyNumberFormat="1" applyFont="1" applyFill="1" applyBorder="1" applyAlignment="1">
      <alignment wrapText="1"/>
    </xf>
    <xf numFmtId="0" fontId="2" fillId="3" borderId="9" xfId="0" applyNumberFormat="1" applyFont="1" applyFill="1" applyBorder="1" applyAlignment="1">
      <alignment wrapText="1"/>
    </xf>
    <xf numFmtId="0" fontId="2" fillId="3" borderId="10" xfId="0" applyNumberFormat="1" applyFont="1" applyFill="1" applyBorder="1" applyAlignment="1">
      <alignment wrapText="1"/>
    </xf>
    <xf numFmtId="1" fontId="7" fillId="3" borderId="9" xfId="0" applyNumberFormat="1" applyFont="1" applyFill="1" applyBorder="1" applyAlignment="1">
      <alignment horizontal="center" wrapText="1"/>
    </xf>
    <xf numFmtId="1" fontId="9" fillId="3" borderId="9" xfId="0" applyNumberFormat="1" applyFont="1" applyFill="1" applyBorder="1" applyAlignment="1">
      <alignment wrapText="1"/>
    </xf>
    <xf numFmtId="0" fontId="2" fillId="3" borderId="0" xfId="0" applyNumberFormat="1" applyFont="1" applyFill="1" applyAlignment="1">
      <alignment wrapText="1"/>
    </xf>
    <xf numFmtId="0" fontId="9" fillId="3" borderId="9" xfId="0" applyNumberFormat="1" applyFont="1" applyFill="1" applyBorder="1" applyAlignment="1">
      <alignment wrapText="1"/>
    </xf>
    <xf numFmtId="0" fontId="9" fillId="3" borderId="10" xfId="0" applyNumberFormat="1" applyFont="1" applyFill="1" applyBorder="1" applyAlignment="1">
      <alignment wrapText="1"/>
    </xf>
    <xf numFmtId="0" fontId="8" fillId="3" borderId="20" xfId="0" applyNumberFormat="1" applyFont="1" applyFill="1" applyBorder="1" applyAlignment="1">
      <alignment horizontal="center" vertical="center" wrapText="1"/>
    </xf>
    <xf numFmtId="0" fontId="8" fillId="3" borderId="11" xfId="0" applyNumberFormat="1" applyFont="1" applyFill="1" applyBorder="1" applyAlignment="1">
      <alignment horizontal="center" vertical="center" wrapText="1"/>
    </xf>
    <xf numFmtId="0" fontId="8" fillId="3" borderId="21" xfId="0" applyNumberFormat="1" applyFont="1" applyFill="1" applyBorder="1" applyAlignment="1">
      <alignment horizontal="center" vertical="center" wrapText="1"/>
    </xf>
    <xf numFmtId="1" fontId="14" fillId="3" borderId="11" xfId="0" applyNumberFormat="1" applyFont="1" applyFill="1" applyBorder="1" applyAlignment="1">
      <alignment horizontal="center" vertical="center" wrapText="1"/>
    </xf>
    <xf numFmtId="1" fontId="8" fillId="3" borderId="9" xfId="0" applyNumberFormat="1" applyFont="1" applyFill="1" applyBorder="1" applyAlignment="1">
      <alignment horizontal="center" vertical="center" wrapText="1"/>
    </xf>
    <xf numFmtId="1" fontId="14" fillId="3" borderId="9" xfId="0" applyNumberFormat="1" applyFont="1" applyFill="1" applyBorder="1" applyAlignment="1">
      <alignment horizontal="center" vertical="center" wrapText="1"/>
    </xf>
    <xf numFmtId="1" fontId="8" fillId="3" borderId="10" xfId="0" applyNumberFormat="1" applyFont="1" applyFill="1" applyBorder="1" applyAlignment="1">
      <alignment horizontal="center" vertical="center" wrapText="1"/>
    </xf>
    <xf numFmtId="0" fontId="15" fillId="4" borderId="33" xfId="0" applyFont="1" applyFill="1" applyBorder="1" applyAlignment="1">
      <alignment vertical="center"/>
    </xf>
    <xf numFmtId="0" fontId="11" fillId="3" borderId="9" xfId="0" applyNumberFormat="1" applyFont="1" applyFill="1" applyBorder="1" applyAlignment="1">
      <alignment horizontal="center" wrapText="1"/>
    </xf>
    <xf numFmtId="164" fontId="9" fillId="3" borderId="9" xfId="0" applyNumberFormat="1" applyFont="1" applyFill="1" applyBorder="1" applyAlignment="1">
      <alignment wrapText="1"/>
    </xf>
    <xf numFmtId="0" fontId="15" fillId="4" borderId="33" xfId="0" applyFont="1" applyFill="1" applyBorder="1" applyAlignment="1">
      <alignment horizontal="left" vertical="center"/>
    </xf>
    <xf numFmtId="0" fontId="16" fillId="3" borderId="33" xfId="0" applyNumberFormat="1" applyFont="1" applyFill="1" applyBorder="1" applyAlignment="1">
      <alignment wrapText="1"/>
    </xf>
    <xf numFmtId="0" fontId="16" fillId="4" borderId="33" xfId="0" applyFont="1" applyFill="1" applyBorder="1"/>
    <xf numFmtId="0" fontId="15" fillId="0" borderId="33" xfId="0" applyFont="1" applyFill="1" applyBorder="1" applyAlignment="1">
      <alignment wrapText="1"/>
    </xf>
    <xf numFmtId="0" fontId="12" fillId="3" borderId="27" xfId="0" applyNumberFormat="1" applyFont="1" applyFill="1" applyBorder="1" applyAlignment="1">
      <alignment wrapText="1"/>
    </xf>
    <xf numFmtId="0" fontId="12" fillId="3" borderId="28" xfId="0" applyNumberFormat="1" applyFont="1" applyFill="1" applyBorder="1" applyAlignment="1">
      <alignment horizontal="center" vertical="center" wrapText="1"/>
    </xf>
    <xf numFmtId="0" fontId="12" fillId="3" borderId="29" xfId="0" applyNumberFormat="1" applyFont="1" applyFill="1" applyBorder="1" applyAlignment="1">
      <alignment horizontal="center" vertical="center" wrapText="1"/>
    </xf>
    <xf numFmtId="0" fontId="12" fillId="3" borderId="30" xfId="0" applyNumberFormat="1" applyFont="1" applyFill="1" applyBorder="1" applyAlignment="1">
      <alignment horizontal="center" vertical="center" wrapText="1"/>
    </xf>
    <xf numFmtId="1" fontId="10" fillId="3" borderId="28" xfId="0" applyNumberFormat="1" applyFont="1" applyFill="1" applyBorder="1" applyAlignment="1">
      <alignment horizontal="center" vertical="center" wrapText="1"/>
    </xf>
    <xf numFmtId="1" fontId="10" fillId="3" borderId="29" xfId="0" applyNumberFormat="1" applyFont="1" applyFill="1" applyBorder="1" applyAlignment="1">
      <alignment horizontal="center" vertical="center" wrapText="1"/>
    </xf>
    <xf numFmtId="1" fontId="10" fillId="3" borderId="31" xfId="0" applyNumberFormat="1" applyFont="1" applyFill="1" applyBorder="1" applyAlignment="1">
      <alignment horizontal="center" vertical="center" wrapText="1"/>
    </xf>
    <xf numFmtId="1" fontId="10" fillId="3" borderId="30" xfId="0" applyNumberFormat="1" applyFont="1" applyFill="1" applyBorder="1" applyAlignment="1">
      <alignment horizontal="center" vertical="center" wrapText="1"/>
    </xf>
    <xf numFmtId="0" fontId="12" fillId="3" borderId="22" xfId="0" applyNumberFormat="1" applyFont="1" applyFill="1" applyBorder="1" applyAlignment="1">
      <alignment wrapText="1"/>
    </xf>
    <xf numFmtId="1" fontId="13" fillId="0" borderId="9" xfId="0" applyNumberFormat="1" applyFont="1" applyBorder="1" applyAlignment="1">
      <alignment horizontal="center" wrapText="1"/>
    </xf>
    <xf numFmtId="0" fontId="10" fillId="3" borderId="24" xfId="0" applyNumberFormat="1" applyFont="1" applyFill="1" applyBorder="1" applyAlignment="1">
      <alignment horizontal="center" wrapText="1"/>
    </xf>
    <xf numFmtId="0" fontId="14" fillId="0" borderId="9" xfId="0" applyNumberFormat="1" applyFont="1" applyBorder="1" applyAlignment="1">
      <alignment horizontal="center" wrapText="1"/>
    </xf>
    <xf numFmtId="1" fontId="3" fillId="3" borderId="9" xfId="0" applyNumberFormat="1" applyFont="1" applyFill="1" applyBorder="1" applyAlignment="1">
      <alignment horizontal="center" wrapText="1"/>
    </xf>
    <xf numFmtId="0" fontId="9" fillId="3" borderId="9" xfId="0" applyNumberFormat="1" applyFont="1" applyFill="1" applyBorder="1" applyAlignment="1">
      <alignment horizontal="center" wrapText="1"/>
    </xf>
    <xf numFmtId="0" fontId="9" fillId="3" borderId="9" xfId="0" applyNumberFormat="1" applyFont="1" applyFill="1" applyBorder="1" applyAlignment="1">
      <alignment horizontal="center" vertical="center" wrapText="1"/>
    </xf>
    <xf numFmtId="1" fontId="9" fillId="3" borderId="9" xfId="0" applyNumberFormat="1" applyFont="1" applyFill="1" applyBorder="1" applyAlignment="1">
      <alignment horizontal="center" vertical="center" wrapText="1"/>
    </xf>
    <xf numFmtId="0" fontId="9" fillId="3" borderId="0" xfId="0" applyNumberFormat="1" applyFont="1" applyFill="1" applyAlignment="1">
      <alignment wrapText="1"/>
    </xf>
    <xf numFmtId="0" fontId="2" fillId="3" borderId="24" xfId="0" applyNumberFormat="1" applyFont="1" applyFill="1" applyBorder="1" applyAlignment="1">
      <alignment wrapText="1"/>
    </xf>
    <xf numFmtId="0" fontId="2" fillId="3" borderId="24" xfId="0" applyNumberFormat="1" applyFont="1" applyFill="1" applyBorder="1" applyAlignment="1">
      <alignment horizontal="center" vertical="center" wrapText="1"/>
    </xf>
    <xf numFmtId="0" fontId="2" fillId="3" borderId="3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center" wrapText="1"/>
    </xf>
    <xf numFmtId="1" fontId="3" fillId="0" borderId="0" xfId="0" applyNumberFormat="1" applyFont="1" applyAlignment="1">
      <alignment horizontal="center" wrapText="1"/>
    </xf>
    <xf numFmtId="0" fontId="2" fillId="2" borderId="0" xfId="0" applyNumberFormat="1" applyFont="1" applyFill="1" applyAlignment="1">
      <alignment horizontal="center" wrapText="1"/>
    </xf>
    <xf numFmtId="1" fontId="2" fillId="0" borderId="42" xfId="0" applyNumberFormat="1" applyFont="1" applyBorder="1" applyAlignment="1">
      <alignment horizontal="center" wrapText="1"/>
    </xf>
    <xf numFmtId="0" fontId="3" fillId="0" borderId="42" xfId="0" applyNumberFormat="1" applyFont="1" applyBorder="1" applyAlignment="1">
      <alignment horizontal="center" wrapText="1"/>
    </xf>
    <xf numFmtId="0" fontId="5" fillId="0" borderId="39" xfId="0" applyNumberFormat="1" applyFont="1" applyBorder="1" applyAlignment="1">
      <alignment horizontal="center" vertical="center" wrapText="1"/>
    </xf>
    <xf numFmtId="0" fontId="5" fillId="0" borderId="40" xfId="0" applyNumberFormat="1" applyFont="1" applyBorder="1" applyAlignment="1">
      <alignment horizontal="center" vertical="center" wrapText="1"/>
    </xf>
    <xf numFmtId="0" fontId="5" fillId="0" borderId="41" xfId="0" applyNumberFormat="1" applyFont="1" applyBorder="1" applyAlignment="1">
      <alignment horizontal="center" vertical="center" wrapText="1"/>
    </xf>
    <xf numFmtId="0" fontId="4" fillId="0" borderId="36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17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wrapText="1"/>
    </xf>
    <xf numFmtId="1" fontId="5" fillId="0" borderId="3" xfId="0" applyNumberFormat="1" applyFont="1" applyBorder="1" applyAlignment="1">
      <alignment horizontal="center" wrapText="1"/>
    </xf>
    <xf numFmtId="1" fontId="6" fillId="0" borderId="25" xfId="0" applyNumberFormat="1" applyFont="1" applyBorder="1" applyAlignment="1">
      <alignment horizontal="center" vertical="center" wrapText="1"/>
    </xf>
    <xf numFmtId="1" fontId="6" fillId="0" borderId="18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6" fillId="0" borderId="15" xfId="0" applyNumberFormat="1" applyFont="1" applyBorder="1" applyAlignment="1">
      <alignment horizontal="center" vertical="center" wrapText="1"/>
    </xf>
    <xf numFmtId="0" fontId="6" fillId="0" borderId="18" xfId="0" applyNumberFormat="1" applyFont="1" applyBorder="1" applyAlignment="1">
      <alignment horizontal="center" vertical="center" wrapText="1"/>
    </xf>
    <xf numFmtId="0" fontId="6" fillId="0" borderId="38" xfId="0" applyNumberFormat="1" applyFont="1" applyBorder="1" applyAlignment="1">
      <alignment horizontal="center" vertical="center" wrapText="1"/>
    </xf>
    <xf numFmtId="0" fontId="6" fillId="0" borderId="16" xfId="0" applyNumberFormat="1" applyFont="1" applyBorder="1" applyAlignment="1">
      <alignment horizontal="center" vertical="center" wrapText="1"/>
    </xf>
    <xf numFmtId="0" fontId="6" fillId="0" borderId="19" xfId="0" applyNumberFormat="1" applyFont="1" applyBorder="1" applyAlignment="1">
      <alignment horizontal="center" vertical="center" wrapText="1"/>
    </xf>
    <xf numFmtId="0" fontId="4" fillId="0" borderId="25" xfId="0" applyNumberFormat="1" applyFont="1" applyBorder="1" applyAlignment="1">
      <alignment horizontal="center" vertical="center" wrapText="1"/>
    </xf>
    <xf numFmtId="0" fontId="4" fillId="0" borderId="18" xfId="0" applyNumberFormat="1" applyFont="1" applyBorder="1" applyAlignment="1">
      <alignment horizontal="center" vertical="center" wrapText="1"/>
    </xf>
    <xf numFmtId="0" fontId="4" fillId="0" borderId="26" xfId="0" applyNumberFormat="1" applyFont="1" applyBorder="1" applyAlignment="1">
      <alignment horizontal="center" vertical="center" wrapText="1"/>
    </xf>
    <xf numFmtId="0" fontId="4" fillId="0" borderId="19" xfId="0" applyNumberFormat="1" applyFont="1" applyBorder="1" applyAlignment="1">
      <alignment horizontal="center" vertical="center" wrapText="1"/>
    </xf>
    <xf numFmtId="1" fontId="6" fillId="0" borderId="23" xfId="0" applyNumberFormat="1" applyFont="1" applyBorder="1" applyAlignment="1">
      <alignment horizontal="center" vertical="center" wrapText="1"/>
    </xf>
    <xf numFmtId="1" fontId="6" fillId="0" borderId="17" xfId="0" applyNumberFormat="1" applyFont="1" applyBorder="1" applyAlignment="1">
      <alignment horizontal="center" vertical="center" wrapText="1"/>
    </xf>
    <xf numFmtId="1" fontId="6" fillId="0" borderId="35" xfId="0" applyNumberFormat="1" applyFont="1" applyBorder="1" applyAlignment="1">
      <alignment horizontal="center" vertical="center" wrapText="1"/>
    </xf>
    <xf numFmtId="1" fontId="6" fillId="0" borderId="12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wrapText="1"/>
    </xf>
    <xf numFmtId="1" fontId="6" fillId="0" borderId="6" xfId="0" applyNumberFormat="1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1" fontId="6" fillId="0" borderId="38" xfId="0" applyNumberFormat="1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1" fontId="6" fillId="0" borderId="19" xfId="0" applyNumberFormat="1" applyFont="1" applyBorder="1" applyAlignment="1">
      <alignment horizontal="center" vertical="center" wrapText="1"/>
    </xf>
    <xf numFmtId="0" fontId="5" fillId="0" borderId="36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37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6" fillId="0" borderId="25" xfId="0" applyNumberFormat="1" applyFont="1" applyBorder="1" applyAlignment="1">
      <alignment horizontal="center" vertical="center" wrapText="1"/>
    </xf>
    <xf numFmtId="0" fontId="6" fillId="0" borderId="35" xfId="0" applyNumberFormat="1" applyFont="1" applyBorder="1" applyAlignment="1">
      <alignment horizontal="center" vertical="center" wrapText="1"/>
    </xf>
    <xf numFmtId="0" fontId="6" fillId="0" borderId="12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5" fillId="0" borderId="15" xfId="0" applyNumberFormat="1" applyFont="1" applyBorder="1" applyAlignment="1">
      <alignment horizontal="center" vertical="center" wrapText="1"/>
    </xf>
    <xf numFmtId="0" fontId="5" fillId="0" borderId="18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wrapText="1"/>
    </xf>
    <xf numFmtId="0" fontId="5" fillId="0" borderId="4" xfId="0" applyNumberFormat="1" applyFont="1" applyBorder="1" applyAlignment="1">
      <alignment horizontal="center" wrapText="1"/>
    </xf>
    <xf numFmtId="0" fontId="5" fillId="0" borderId="3" xfId="0" applyNumberFormat="1" applyFont="1" applyBorder="1" applyAlignment="1">
      <alignment horizontal="center" wrapText="1"/>
    </xf>
    <xf numFmtId="1" fontId="5" fillId="0" borderId="34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1" fontId="5" fillId="0" borderId="13" xfId="0" applyNumberFormat="1" applyFont="1" applyBorder="1" applyAlignment="1">
      <alignment horizontal="center" vertical="center" wrapText="1"/>
    </xf>
    <xf numFmtId="1" fontId="5" fillId="0" borderId="14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6"/>
  <sheetViews>
    <sheetView tabSelected="1" workbookViewId="0">
      <selection activeCell="G6" sqref="G6"/>
    </sheetView>
  </sheetViews>
  <sheetFormatPr defaultRowHeight="15" x14ac:dyDescent="0.25"/>
  <cols>
    <col min="1" max="1" width="28.140625" customWidth="1"/>
    <col min="2" max="2" width="11.140625" customWidth="1"/>
    <col min="3" max="3" width="6.7109375" customWidth="1"/>
    <col min="6" max="6" width="6.5703125" customWidth="1"/>
    <col min="7" max="7" width="9.140625" customWidth="1"/>
    <col min="8" max="8" width="6.42578125" customWidth="1"/>
    <col min="24" max="24" width="8.140625" customWidth="1"/>
    <col min="25" max="25" width="7.28515625" customWidth="1"/>
    <col min="26" max="26" width="26" customWidth="1"/>
  </cols>
  <sheetData>
    <row r="1" spans="1:43" x14ac:dyDescent="0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1"/>
      <c r="AA1" s="1"/>
      <c r="AB1" s="2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x14ac:dyDescent="0.25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1"/>
      <c r="AA2" s="64" t="s">
        <v>2</v>
      </c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1"/>
      <c r="AN2" s="1"/>
      <c r="AO2" s="1"/>
      <c r="AP2" s="1"/>
      <c r="AQ2" s="1"/>
    </row>
    <row r="3" spans="1:43" ht="11.25" customHeight="1" thickBot="1" x14ac:dyDescent="0.3">
      <c r="A3" s="3"/>
      <c r="B3" s="3"/>
      <c r="C3" s="3"/>
      <c r="D3" s="3"/>
      <c r="E3" s="4"/>
      <c r="F3" s="4"/>
      <c r="G3" s="4"/>
      <c r="H3" s="4"/>
      <c r="I3" s="4"/>
      <c r="J3" s="4"/>
      <c r="K3" s="65"/>
      <c r="L3" s="65"/>
      <c r="M3" s="4"/>
      <c r="N3" s="4"/>
      <c r="O3" s="65"/>
      <c r="P3" s="65"/>
      <c r="Q3" s="65"/>
      <c r="R3" s="65"/>
      <c r="S3" s="65"/>
      <c r="T3" s="65"/>
      <c r="U3" s="65"/>
      <c r="V3" s="65"/>
      <c r="W3" s="4"/>
      <c r="X3" s="5"/>
      <c r="Y3" s="5"/>
      <c r="Z3" s="1"/>
      <c r="AA3" s="1"/>
      <c r="AB3" s="1"/>
      <c r="AC3" s="1"/>
      <c r="AD3" s="1"/>
      <c r="AE3" s="1"/>
      <c r="AF3" s="1"/>
      <c r="AG3" s="1"/>
      <c r="AH3" s="66"/>
      <c r="AI3" s="66"/>
      <c r="AJ3" s="66"/>
      <c r="AK3" s="66"/>
      <c r="AL3" s="66"/>
      <c r="AM3" s="66"/>
      <c r="AN3" s="66"/>
      <c r="AO3" s="66"/>
      <c r="AP3" s="66"/>
      <c r="AQ3" s="1"/>
    </row>
    <row r="4" spans="1:43" ht="60" customHeight="1" x14ac:dyDescent="0.25">
      <c r="A4" s="67" t="s">
        <v>3</v>
      </c>
      <c r="B4" s="70" t="s">
        <v>4</v>
      </c>
      <c r="C4" s="73" t="s">
        <v>5</v>
      </c>
      <c r="D4" s="74"/>
      <c r="E4" s="75" t="s">
        <v>6</v>
      </c>
      <c r="F4" s="76"/>
      <c r="G4" s="76"/>
      <c r="H4" s="76"/>
      <c r="I4" s="76"/>
      <c r="J4" s="77"/>
      <c r="K4" s="78" t="s">
        <v>7</v>
      </c>
      <c r="L4" s="79"/>
      <c r="M4" s="119" t="s">
        <v>8</v>
      </c>
      <c r="N4" s="120"/>
      <c r="O4" s="78" t="s">
        <v>9</v>
      </c>
      <c r="P4" s="97"/>
      <c r="Q4" s="97"/>
      <c r="R4" s="97"/>
      <c r="S4" s="97"/>
      <c r="T4" s="97"/>
      <c r="U4" s="97"/>
      <c r="V4" s="79"/>
      <c r="W4" s="98" t="s">
        <v>10</v>
      </c>
      <c r="X4" s="98" t="s">
        <v>11</v>
      </c>
      <c r="Y4" s="100" t="s">
        <v>12</v>
      </c>
      <c r="Z4" s="103" t="s">
        <v>13</v>
      </c>
      <c r="AA4" s="106" t="s">
        <v>14</v>
      </c>
      <c r="AB4" s="107"/>
      <c r="AC4" s="107"/>
      <c r="AD4" s="107"/>
      <c r="AE4" s="108"/>
      <c r="AF4" s="113" t="s">
        <v>15</v>
      </c>
      <c r="AG4" s="113" t="s">
        <v>16</v>
      </c>
      <c r="AH4" s="116" t="s">
        <v>9</v>
      </c>
      <c r="AI4" s="117"/>
      <c r="AJ4" s="117"/>
      <c r="AK4" s="117"/>
      <c r="AL4" s="117"/>
      <c r="AM4" s="117"/>
      <c r="AN4" s="117"/>
      <c r="AO4" s="118"/>
      <c r="AP4" s="82" t="s">
        <v>10</v>
      </c>
      <c r="AQ4" s="85" t="s">
        <v>11</v>
      </c>
    </row>
    <row r="5" spans="1:43" x14ac:dyDescent="0.25">
      <c r="A5" s="68"/>
      <c r="B5" s="71"/>
      <c r="C5" s="88" t="s">
        <v>17</v>
      </c>
      <c r="D5" s="90" t="s">
        <v>18</v>
      </c>
      <c r="E5" s="92" t="s">
        <v>19</v>
      </c>
      <c r="F5" s="94" t="s">
        <v>20</v>
      </c>
      <c r="G5" s="95"/>
      <c r="H5" s="95"/>
      <c r="I5" s="96"/>
      <c r="J5" s="80" t="s">
        <v>21</v>
      </c>
      <c r="K5" s="80" t="s">
        <v>22</v>
      </c>
      <c r="L5" s="80" t="s">
        <v>21</v>
      </c>
      <c r="M5" s="121"/>
      <c r="N5" s="122"/>
      <c r="O5" s="80" t="s">
        <v>23</v>
      </c>
      <c r="P5" s="94" t="s">
        <v>24</v>
      </c>
      <c r="Q5" s="95"/>
      <c r="R5" s="95"/>
      <c r="S5" s="95"/>
      <c r="T5" s="95"/>
      <c r="U5" s="95"/>
      <c r="V5" s="96"/>
      <c r="W5" s="99"/>
      <c r="X5" s="99"/>
      <c r="Y5" s="101"/>
      <c r="Z5" s="104"/>
      <c r="AA5" s="109" t="s">
        <v>19</v>
      </c>
      <c r="AB5" s="110" t="s">
        <v>20</v>
      </c>
      <c r="AC5" s="111"/>
      <c r="AD5" s="111"/>
      <c r="AE5" s="112"/>
      <c r="AF5" s="114"/>
      <c r="AG5" s="114"/>
      <c r="AH5" s="109" t="s">
        <v>23</v>
      </c>
      <c r="AI5" s="110" t="s">
        <v>24</v>
      </c>
      <c r="AJ5" s="111"/>
      <c r="AK5" s="111"/>
      <c r="AL5" s="111"/>
      <c r="AM5" s="111"/>
      <c r="AN5" s="111"/>
      <c r="AO5" s="112"/>
      <c r="AP5" s="83"/>
      <c r="AQ5" s="86"/>
    </row>
    <row r="6" spans="1:43" ht="39.75" customHeight="1" x14ac:dyDescent="0.25">
      <c r="A6" s="69"/>
      <c r="B6" s="72"/>
      <c r="C6" s="89"/>
      <c r="D6" s="91"/>
      <c r="E6" s="93"/>
      <c r="F6" s="6" t="s">
        <v>25</v>
      </c>
      <c r="G6" s="6" t="s">
        <v>26</v>
      </c>
      <c r="H6" s="6" t="s">
        <v>27</v>
      </c>
      <c r="I6" s="6" t="s">
        <v>28</v>
      </c>
      <c r="J6" s="81"/>
      <c r="K6" s="81"/>
      <c r="L6" s="81"/>
      <c r="M6" s="6" t="s">
        <v>22</v>
      </c>
      <c r="N6" s="6" t="s">
        <v>29</v>
      </c>
      <c r="O6" s="81"/>
      <c r="P6" s="6" t="s">
        <v>30</v>
      </c>
      <c r="Q6" s="6" t="s">
        <v>31</v>
      </c>
      <c r="R6" s="6" t="s">
        <v>26</v>
      </c>
      <c r="S6" s="6" t="s">
        <v>32</v>
      </c>
      <c r="T6" s="6" t="s">
        <v>33</v>
      </c>
      <c r="U6" s="6" t="s">
        <v>34</v>
      </c>
      <c r="V6" s="6" t="s">
        <v>35</v>
      </c>
      <c r="W6" s="81"/>
      <c r="X6" s="81"/>
      <c r="Y6" s="102"/>
      <c r="Z6" s="105"/>
      <c r="AA6" s="84"/>
      <c r="AB6" s="7" t="s">
        <v>25</v>
      </c>
      <c r="AC6" s="7" t="s">
        <v>27</v>
      </c>
      <c r="AD6" s="7" t="s">
        <v>26</v>
      </c>
      <c r="AE6" s="7" t="s">
        <v>28</v>
      </c>
      <c r="AF6" s="115"/>
      <c r="AG6" s="115"/>
      <c r="AH6" s="84"/>
      <c r="AI6" s="8" t="s">
        <v>30</v>
      </c>
      <c r="AJ6" s="8" t="s">
        <v>31</v>
      </c>
      <c r="AK6" s="8" t="s">
        <v>26</v>
      </c>
      <c r="AL6" s="8" t="s">
        <v>36</v>
      </c>
      <c r="AM6" s="8" t="s">
        <v>27</v>
      </c>
      <c r="AN6" s="8" t="s">
        <v>34</v>
      </c>
      <c r="AO6" s="8" t="s">
        <v>35</v>
      </c>
      <c r="AP6" s="84"/>
      <c r="AQ6" s="87"/>
    </row>
    <row r="7" spans="1:43" x14ac:dyDescent="0.25">
      <c r="A7" s="9" t="s">
        <v>37</v>
      </c>
      <c r="B7" s="10"/>
      <c r="C7" s="11"/>
      <c r="D7" s="12"/>
      <c r="E7" s="13">
        <f t="shared" ref="E7:E24" si="0">SUM(F7:I7)</f>
        <v>96</v>
      </c>
      <c r="F7" s="14">
        <v>96</v>
      </c>
      <c r="G7" s="14"/>
      <c r="H7" s="14"/>
      <c r="I7" s="14"/>
      <c r="J7" s="15">
        <f t="shared" ref="J7:J24" si="1">E7/AA7*100</f>
        <v>96</v>
      </c>
      <c r="K7" s="14">
        <v>144</v>
      </c>
      <c r="L7" s="14">
        <f t="shared" ref="L7:L24" si="2">K7/AF7*100</f>
        <v>6.5454545454545459</v>
      </c>
      <c r="M7" s="14">
        <v>542</v>
      </c>
      <c r="N7" s="14">
        <v>827</v>
      </c>
      <c r="O7" s="15">
        <f t="shared" ref="O7:O24" si="3">P7+Q7+R7+S7+T7+U7+V7</f>
        <v>485</v>
      </c>
      <c r="P7" s="14">
        <v>485</v>
      </c>
      <c r="Q7" s="14"/>
      <c r="R7" s="14"/>
      <c r="S7" s="14"/>
      <c r="T7" s="14"/>
      <c r="U7" s="14"/>
      <c r="V7" s="14"/>
      <c r="W7" s="14"/>
      <c r="X7" s="14"/>
      <c r="Y7" s="16"/>
      <c r="Z7" s="9" t="s">
        <v>37</v>
      </c>
      <c r="AA7" s="17">
        <f>AB7+AC7+AD7+AE7</f>
        <v>100</v>
      </c>
      <c r="AB7" s="18">
        <v>100</v>
      </c>
      <c r="AC7" s="18"/>
      <c r="AD7" s="18"/>
      <c r="AE7" s="18"/>
      <c r="AF7" s="19">
        <v>2200</v>
      </c>
      <c r="AG7" s="18">
        <v>1000</v>
      </c>
      <c r="AH7" s="18">
        <v>680</v>
      </c>
      <c r="AI7" s="18">
        <v>680</v>
      </c>
      <c r="AJ7" s="20"/>
      <c r="AK7" s="20"/>
      <c r="AL7" s="20"/>
      <c r="AM7" s="20"/>
      <c r="AN7" s="20"/>
      <c r="AO7" s="20"/>
      <c r="AP7" s="21"/>
      <c r="AQ7" s="22"/>
    </row>
    <row r="8" spans="1:43" x14ac:dyDescent="0.25">
      <c r="A8" s="9" t="s">
        <v>38</v>
      </c>
      <c r="B8" s="10">
        <v>23</v>
      </c>
      <c r="C8" s="11">
        <v>23</v>
      </c>
      <c r="D8" s="12">
        <v>18</v>
      </c>
      <c r="E8" s="13">
        <f t="shared" si="0"/>
        <v>218</v>
      </c>
      <c r="F8" s="14"/>
      <c r="G8" s="14">
        <v>200</v>
      </c>
      <c r="H8" s="14"/>
      <c r="I8" s="14">
        <v>18</v>
      </c>
      <c r="J8" s="15">
        <f t="shared" si="1"/>
        <v>114.73684210526316</v>
      </c>
      <c r="K8" s="14">
        <v>360</v>
      </c>
      <c r="L8" s="14">
        <f t="shared" si="2"/>
        <v>18</v>
      </c>
      <c r="M8" s="14">
        <v>420</v>
      </c>
      <c r="N8" s="14">
        <v>562</v>
      </c>
      <c r="O8" s="15">
        <f t="shared" si="3"/>
        <v>380</v>
      </c>
      <c r="P8" s="14">
        <v>270</v>
      </c>
      <c r="Q8" s="14">
        <v>47</v>
      </c>
      <c r="R8" s="14">
        <v>32</v>
      </c>
      <c r="S8" s="14">
        <v>31</v>
      </c>
      <c r="T8" s="14"/>
      <c r="U8" s="14"/>
      <c r="V8" s="14"/>
      <c r="W8" s="14"/>
      <c r="X8" s="14"/>
      <c r="Y8" s="16"/>
      <c r="Z8" s="9" t="s">
        <v>38</v>
      </c>
      <c r="AA8" s="23">
        <f>AB8+AC8+AD8+AE8</f>
        <v>190</v>
      </c>
      <c r="AB8" s="20"/>
      <c r="AC8" s="20"/>
      <c r="AD8" s="20">
        <v>170</v>
      </c>
      <c r="AE8" s="20">
        <v>20</v>
      </c>
      <c r="AF8" s="19">
        <v>2000</v>
      </c>
      <c r="AG8" s="20">
        <v>700</v>
      </c>
      <c r="AH8" s="20">
        <v>382</v>
      </c>
      <c r="AI8" s="20">
        <v>300</v>
      </c>
      <c r="AJ8" s="20"/>
      <c r="AK8" s="20">
        <v>42</v>
      </c>
      <c r="AL8" s="20">
        <v>42</v>
      </c>
      <c r="AM8" s="20"/>
      <c r="AN8" s="20"/>
      <c r="AO8" s="20"/>
      <c r="AP8" s="21"/>
      <c r="AQ8" s="22"/>
    </row>
    <row r="9" spans="1:43" x14ac:dyDescent="0.25">
      <c r="A9" s="9" t="s">
        <v>39</v>
      </c>
      <c r="B9" s="10"/>
      <c r="C9" s="11"/>
      <c r="D9" s="12"/>
      <c r="E9" s="13">
        <f t="shared" si="0"/>
        <v>186</v>
      </c>
      <c r="F9" s="14">
        <v>92</v>
      </c>
      <c r="G9" s="14">
        <v>94</v>
      </c>
      <c r="H9" s="14"/>
      <c r="I9" s="14"/>
      <c r="J9" s="15" t="e">
        <f t="shared" si="1"/>
        <v>#DIV/0!</v>
      </c>
      <c r="K9" s="14">
        <v>525</v>
      </c>
      <c r="L9" s="14">
        <f t="shared" si="2"/>
        <v>41.633624107850913</v>
      </c>
      <c r="M9" s="14">
        <v>292</v>
      </c>
      <c r="N9" s="14">
        <v>449</v>
      </c>
      <c r="O9" s="15">
        <f t="shared" si="3"/>
        <v>254</v>
      </c>
      <c r="P9" s="14">
        <v>202</v>
      </c>
      <c r="Q9" s="14"/>
      <c r="R9" s="14">
        <v>25</v>
      </c>
      <c r="S9" s="14"/>
      <c r="T9" s="14"/>
      <c r="U9" s="14">
        <v>27</v>
      </c>
      <c r="V9" s="14"/>
      <c r="W9" s="14"/>
      <c r="X9" s="14"/>
      <c r="Y9" s="16"/>
      <c r="Z9" s="9" t="s">
        <v>39</v>
      </c>
      <c r="AA9" s="23">
        <f>AB9+AC9+AD9+AE9</f>
        <v>0</v>
      </c>
      <c r="AB9" s="20"/>
      <c r="AC9" s="20"/>
      <c r="AD9" s="20"/>
      <c r="AE9" s="20"/>
      <c r="AF9" s="19">
        <v>1261</v>
      </c>
      <c r="AG9" s="20"/>
      <c r="AH9" s="20"/>
      <c r="AI9" s="20"/>
      <c r="AJ9" s="20"/>
      <c r="AK9" s="20"/>
      <c r="AL9" s="20"/>
      <c r="AM9" s="20"/>
      <c r="AN9" s="20"/>
      <c r="AO9" s="20"/>
      <c r="AP9" s="21"/>
      <c r="AQ9" s="22"/>
    </row>
    <row r="10" spans="1:43" x14ac:dyDescent="0.25">
      <c r="A10" s="9" t="s">
        <v>40</v>
      </c>
      <c r="B10" s="10"/>
      <c r="C10" s="11">
        <v>35</v>
      </c>
      <c r="D10" s="12">
        <v>100</v>
      </c>
      <c r="E10" s="13">
        <f t="shared" si="0"/>
        <v>200</v>
      </c>
      <c r="F10" s="14">
        <v>100</v>
      </c>
      <c r="G10" s="14">
        <v>100</v>
      </c>
      <c r="H10" s="14"/>
      <c r="I10" s="14"/>
      <c r="J10" s="15">
        <f t="shared" si="1"/>
        <v>100</v>
      </c>
      <c r="K10" s="14">
        <v>1050</v>
      </c>
      <c r="L10" s="14">
        <f t="shared" si="2"/>
        <v>57.096247960848288</v>
      </c>
      <c r="M10" s="14">
        <v>200</v>
      </c>
      <c r="N10" s="14">
        <v>398</v>
      </c>
      <c r="O10" s="15">
        <f t="shared" si="3"/>
        <v>320</v>
      </c>
      <c r="P10" s="14">
        <v>300</v>
      </c>
      <c r="Q10" s="14"/>
      <c r="R10" s="14"/>
      <c r="S10" s="14"/>
      <c r="T10" s="14"/>
      <c r="U10" s="14"/>
      <c r="V10" s="14">
        <v>20</v>
      </c>
      <c r="W10" s="14"/>
      <c r="X10" s="14"/>
      <c r="Y10" s="16"/>
      <c r="Z10" s="9" t="s">
        <v>40</v>
      </c>
      <c r="AA10" s="23">
        <f>AB10+AC10+AD10+AE10</f>
        <v>200</v>
      </c>
      <c r="AB10" s="20">
        <v>100</v>
      </c>
      <c r="AC10" s="20"/>
      <c r="AD10" s="20">
        <v>100</v>
      </c>
      <c r="AE10" s="20"/>
      <c r="AF10" s="19">
        <v>1839</v>
      </c>
      <c r="AG10" s="24"/>
      <c r="AH10" s="20"/>
      <c r="AI10" s="20"/>
      <c r="AJ10" s="20"/>
      <c r="AK10" s="20"/>
      <c r="AL10" s="20"/>
      <c r="AM10" s="20"/>
      <c r="AN10" s="20"/>
      <c r="AO10" s="20"/>
      <c r="AP10" s="21"/>
      <c r="AQ10" s="22"/>
    </row>
    <row r="11" spans="1:43" x14ac:dyDescent="0.25">
      <c r="A11" s="9" t="s">
        <v>41</v>
      </c>
      <c r="B11" s="10"/>
      <c r="C11" s="11"/>
      <c r="D11" s="12"/>
      <c r="E11" s="13">
        <f t="shared" si="0"/>
        <v>71</v>
      </c>
      <c r="F11" s="14">
        <v>71</v>
      </c>
      <c r="G11" s="14"/>
      <c r="H11" s="14"/>
      <c r="I11" s="14"/>
      <c r="J11" s="15">
        <f t="shared" si="1"/>
        <v>100</v>
      </c>
      <c r="K11" s="14">
        <v>650</v>
      </c>
      <c r="L11" s="14">
        <f t="shared" si="2"/>
        <v>31.707317073170731</v>
      </c>
      <c r="M11" s="14">
        <v>172</v>
      </c>
      <c r="N11" s="14">
        <v>105</v>
      </c>
      <c r="O11" s="15">
        <f t="shared" si="3"/>
        <v>523.6</v>
      </c>
      <c r="P11" s="14">
        <v>523.6</v>
      </c>
      <c r="Q11" s="14"/>
      <c r="R11" s="14"/>
      <c r="S11" s="14"/>
      <c r="T11" s="14"/>
      <c r="U11" s="14"/>
      <c r="V11" s="14"/>
      <c r="W11" s="14"/>
      <c r="X11" s="14"/>
      <c r="Y11" s="16"/>
      <c r="Z11" s="9" t="s">
        <v>41</v>
      </c>
      <c r="AA11" s="23">
        <v>71</v>
      </c>
      <c r="AB11" s="20">
        <v>71</v>
      </c>
      <c r="AC11" s="20"/>
      <c r="AD11" s="20"/>
      <c r="AE11" s="25"/>
      <c r="AF11" s="19">
        <v>2050</v>
      </c>
      <c r="AG11" s="24"/>
      <c r="AH11" s="20"/>
      <c r="AI11" s="20"/>
      <c r="AJ11" s="20"/>
      <c r="AK11" s="20"/>
      <c r="AL11" s="20"/>
      <c r="AM11" s="20"/>
      <c r="AN11" s="20"/>
      <c r="AO11" s="20"/>
      <c r="AP11" s="26"/>
      <c r="AQ11" s="27"/>
    </row>
    <row r="12" spans="1:43" x14ac:dyDescent="0.25">
      <c r="A12" s="9" t="s">
        <v>42</v>
      </c>
      <c r="B12" s="28"/>
      <c r="C12" s="29"/>
      <c r="D12" s="30"/>
      <c r="E12" s="31">
        <f t="shared" si="0"/>
        <v>0</v>
      </c>
      <c r="F12" s="32"/>
      <c r="G12" s="32"/>
      <c r="H12" s="32"/>
      <c r="I12" s="32"/>
      <c r="J12" s="33" t="e">
        <f t="shared" si="1"/>
        <v>#DIV/0!</v>
      </c>
      <c r="K12" s="32">
        <v>1218</v>
      </c>
      <c r="L12" s="32">
        <f t="shared" si="2"/>
        <v>30.45</v>
      </c>
      <c r="M12" s="32"/>
      <c r="N12" s="32"/>
      <c r="O12" s="33">
        <f t="shared" si="3"/>
        <v>1082</v>
      </c>
      <c r="P12" s="32">
        <v>1082</v>
      </c>
      <c r="Q12" s="32"/>
      <c r="R12" s="32"/>
      <c r="S12" s="32"/>
      <c r="T12" s="32"/>
      <c r="U12" s="32"/>
      <c r="V12" s="32"/>
      <c r="W12" s="32"/>
      <c r="X12" s="32"/>
      <c r="Y12" s="34"/>
      <c r="Z12" s="9" t="s">
        <v>42</v>
      </c>
      <c r="AA12" s="23">
        <f t="shared" ref="AA12:AA24" si="4">AB12+AC12+AD12+AE12</f>
        <v>0</v>
      </c>
      <c r="AB12" s="24"/>
      <c r="AC12" s="24"/>
      <c r="AD12" s="24"/>
      <c r="AE12" s="24"/>
      <c r="AF12" s="19">
        <v>4000</v>
      </c>
      <c r="AG12" s="24"/>
      <c r="AH12" s="20"/>
      <c r="AI12" s="24"/>
      <c r="AJ12" s="24"/>
      <c r="AK12" s="24"/>
      <c r="AL12" s="24"/>
      <c r="AM12" s="24"/>
      <c r="AN12" s="24"/>
      <c r="AO12" s="24"/>
      <c r="AP12" s="26"/>
      <c r="AQ12" s="27"/>
    </row>
    <row r="13" spans="1:43" x14ac:dyDescent="0.25">
      <c r="A13" s="35" t="s">
        <v>43</v>
      </c>
      <c r="B13" s="10"/>
      <c r="C13" s="11"/>
      <c r="D13" s="12"/>
      <c r="E13" s="13">
        <f t="shared" si="0"/>
        <v>0</v>
      </c>
      <c r="F13" s="14"/>
      <c r="G13" s="14"/>
      <c r="H13" s="14"/>
      <c r="I13" s="14"/>
      <c r="J13" s="15" t="e">
        <f t="shared" si="1"/>
        <v>#DIV/0!</v>
      </c>
      <c r="K13" s="14">
        <v>480</v>
      </c>
      <c r="L13" s="14">
        <f t="shared" si="2"/>
        <v>63.157894736842103</v>
      </c>
      <c r="M13" s="14">
        <v>20</v>
      </c>
      <c r="N13" s="14">
        <v>20</v>
      </c>
      <c r="O13" s="15">
        <f t="shared" si="3"/>
        <v>210</v>
      </c>
      <c r="P13" s="14">
        <v>210</v>
      </c>
      <c r="Q13" s="14"/>
      <c r="R13" s="14"/>
      <c r="S13" s="14"/>
      <c r="T13" s="14"/>
      <c r="U13" s="14"/>
      <c r="V13" s="14"/>
      <c r="W13" s="14"/>
      <c r="X13" s="14"/>
      <c r="Y13" s="16"/>
      <c r="Z13" s="35" t="s">
        <v>43</v>
      </c>
      <c r="AA13" s="23">
        <f t="shared" si="4"/>
        <v>0</v>
      </c>
      <c r="AB13" s="20"/>
      <c r="AC13" s="20"/>
      <c r="AD13" s="20"/>
      <c r="AE13" s="20"/>
      <c r="AF13" s="19">
        <v>760</v>
      </c>
      <c r="AG13" s="24"/>
      <c r="AH13" s="20"/>
      <c r="AI13" s="20"/>
      <c r="AJ13" s="20"/>
      <c r="AK13" s="20"/>
      <c r="AL13" s="20"/>
      <c r="AM13" s="20"/>
      <c r="AN13" s="20"/>
      <c r="AO13" s="20"/>
      <c r="AP13" s="26"/>
      <c r="AQ13" s="27"/>
    </row>
    <row r="14" spans="1:43" ht="15.75" x14ac:dyDescent="0.25">
      <c r="A14" s="35" t="s">
        <v>44</v>
      </c>
      <c r="B14" s="28"/>
      <c r="C14" s="29">
        <v>22</v>
      </c>
      <c r="D14" s="30">
        <v>150</v>
      </c>
      <c r="E14" s="31">
        <f t="shared" si="0"/>
        <v>261</v>
      </c>
      <c r="F14" s="32"/>
      <c r="G14" s="32">
        <v>261</v>
      </c>
      <c r="H14" s="32"/>
      <c r="I14" s="32"/>
      <c r="J14" s="33">
        <f t="shared" si="1"/>
        <v>108.74999999999999</v>
      </c>
      <c r="K14" s="32">
        <v>2000</v>
      </c>
      <c r="L14" s="32">
        <f t="shared" si="2"/>
        <v>62.5</v>
      </c>
      <c r="M14" s="32">
        <v>50</v>
      </c>
      <c r="N14" s="32">
        <v>110</v>
      </c>
      <c r="O14" s="33">
        <f t="shared" si="3"/>
        <v>547</v>
      </c>
      <c r="P14" s="32">
        <v>500</v>
      </c>
      <c r="Q14" s="32"/>
      <c r="R14" s="32"/>
      <c r="S14" s="32"/>
      <c r="T14" s="32"/>
      <c r="U14" s="32"/>
      <c r="V14" s="32">
        <v>47</v>
      </c>
      <c r="W14" s="32">
        <v>450</v>
      </c>
      <c r="X14" s="32"/>
      <c r="Y14" s="34">
        <v>20</v>
      </c>
      <c r="Z14" s="35" t="s">
        <v>44</v>
      </c>
      <c r="AA14" s="23">
        <f t="shared" si="4"/>
        <v>240</v>
      </c>
      <c r="AB14" s="24"/>
      <c r="AC14" s="36"/>
      <c r="AD14" s="24">
        <v>240</v>
      </c>
      <c r="AE14" s="24"/>
      <c r="AF14" s="19">
        <v>3200</v>
      </c>
      <c r="AG14" s="24"/>
      <c r="AH14" s="20"/>
      <c r="AI14" s="24"/>
      <c r="AJ14" s="24"/>
      <c r="AK14" s="24"/>
      <c r="AL14" s="24"/>
      <c r="AM14" s="37"/>
      <c r="AN14" s="24"/>
      <c r="AO14" s="24"/>
      <c r="AP14" s="26"/>
      <c r="AQ14" s="27"/>
    </row>
    <row r="15" spans="1:43" x14ac:dyDescent="0.25">
      <c r="A15" s="35" t="s">
        <v>45</v>
      </c>
      <c r="B15" s="10"/>
      <c r="C15" s="11">
        <v>14</v>
      </c>
      <c r="D15" s="12"/>
      <c r="E15" s="13">
        <f t="shared" si="0"/>
        <v>250</v>
      </c>
      <c r="F15" s="14"/>
      <c r="G15" s="14">
        <v>250</v>
      </c>
      <c r="H15" s="14"/>
      <c r="I15" s="14"/>
      <c r="J15" s="15">
        <f t="shared" si="1"/>
        <v>100</v>
      </c>
      <c r="K15" s="14">
        <v>470</v>
      </c>
      <c r="L15" s="14">
        <f t="shared" si="2"/>
        <v>15.666666666666668</v>
      </c>
      <c r="M15" s="14">
        <v>350</v>
      </c>
      <c r="N15" s="14">
        <v>1078</v>
      </c>
      <c r="O15" s="15">
        <f t="shared" si="3"/>
        <v>1168.5</v>
      </c>
      <c r="P15" s="14">
        <v>505</v>
      </c>
      <c r="Q15" s="14">
        <v>75</v>
      </c>
      <c r="R15" s="14">
        <v>510</v>
      </c>
      <c r="S15" s="14"/>
      <c r="T15" s="14"/>
      <c r="U15" s="14"/>
      <c r="V15" s="14">
        <v>78.5</v>
      </c>
      <c r="W15" s="14"/>
      <c r="X15" s="14"/>
      <c r="Y15" s="16"/>
      <c r="Z15" s="35" t="s">
        <v>45</v>
      </c>
      <c r="AA15" s="23">
        <f t="shared" si="4"/>
        <v>250</v>
      </c>
      <c r="AB15" s="20"/>
      <c r="AC15" s="20"/>
      <c r="AD15" s="20">
        <v>250</v>
      </c>
      <c r="AE15" s="20"/>
      <c r="AF15" s="19">
        <v>3000</v>
      </c>
      <c r="AG15" s="24"/>
      <c r="AH15" s="20"/>
      <c r="AI15" s="20"/>
      <c r="AJ15" s="20"/>
      <c r="AK15" s="20"/>
      <c r="AL15" s="20"/>
      <c r="AM15" s="20"/>
      <c r="AN15" s="20"/>
      <c r="AO15" s="20"/>
      <c r="AP15" s="26"/>
      <c r="AQ15" s="27"/>
    </row>
    <row r="16" spans="1:43" x14ac:dyDescent="0.25">
      <c r="A16" s="35" t="s">
        <v>46</v>
      </c>
      <c r="B16" s="10"/>
      <c r="C16" s="11"/>
      <c r="D16" s="12"/>
      <c r="E16" s="13">
        <f t="shared" si="0"/>
        <v>0</v>
      </c>
      <c r="F16" s="14"/>
      <c r="G16" s="14"/>
      <c r="H16" s="14"/>
      <c r="I16" s="14"/>
      <c r="J16" s="15" t="e">
        <f t="shared" si="1"/>
        <v>#DIV/0!</v>
      </c>
      <c r="K16" s="14"/>
      <c r="L16" s="14">
        <f t="shared" si="2"/>
        <v>0</v>
      </c>
      <c r="M16" s="14"/>
      <c r="N16" s="14"/>
      <c r="O16" s="15">
        <f t="shared" si="3"/>
        <v>0</v>
      </c>
      <c r="P16" s="14"/>
      <c r="Q16" s="14"/>
      <c r="R16" s="14"/>
      <c r="S16" s="14"/>
      <c r="T16" s="14"/>
      <c r="U16" s="14"/>
      <c r="V16" s="14"/>
      <c r="W16" s="14"/>
      <c r="X16" s="14"/>
      <c r="Y16" s="16"/>
      <c r="Z16" s="35" t="s">
        <v>46</v>
      </c>
      <c r="AA16" s="23">
        <f t="shared" si="4"/>
        <v>0</v>
      </c>
      <c r="AB16" s="20"/>
      <c r="AC16" s="20"/>
      <c r="AD16" s="20"/>
      <c r="AE16" s="20"/>
      <c r="AF16" s="19">
        <v>500</v>
      </c>
      <c r="AG16" s="24"/>
      <c r="AH16" s="20"/>
      <c r="AI16" s="20"/>
      <c r="AJ16" s="20"/>
      <c r="AK16" s="20"/>
      <c r="AL16" s="20"/>
      <c r="AM16" s="20"/>
      <c r="AN16" s="20"/>
      <c r="AO16" s="20"/>
      <c r="AP16" s="26"/>
      <c r="AQ16" s="27"/>
    </row>
    <row r="17" spans="1:43" x14ac:dyDescent="0.25">
      <c r="A17" s="35" t="s">
        <v>47</v>
      </c>
      <c r="B17" s="10"/>
      <c r="C17" s="11"/>
      <c r="D17" s="12"/>
      <c r="E17" s="13">
        <f t="shared" si="0"/>
        <v>0</v>
      </c>
      <c r="F17" s="14"/>
      <c r="G17" s="14"/>
      <c r="H17" s="14"/>
      <c r="I17" s="14"/>
      <c r="J17" s="15" t="e">
        <f t="shared" si="1"/>
        <v>#DIV/0!</v>
      </c>
      <c r="K17" s="14">
        <v>920</v>
      </c>
      <c r="L17" s="14">
        <f t="shared" si="2"/>
        <v>63.448275862068968</v>
      </c>
      <c r="M17" s="14">
        <v>315</v>
      </c>
      <c r="N17" s="14">
        <v>687</v>
      </c>
      <c r="O17" s="15">
        <f t="shared" si="3"/>
        <v>276</v>
      </c>
      <c r="P17" s="14">
        <v>237</v>
      </c>
      <c r="Q17" s="14">
        <v>39</v>
      </c>
      <c r="R17" s="14"/>
      <c r="S17" s="14"/>
      <c r="T17" s="14"/>
      <c r="U17" s="14"/>
      <c r="V17" s="14"/>
      <c r="W17" s="14">
        <v>280</v>
      </c>
      <c r="X17" s="14"/>
      <c r="Y17" s="16"/>
      <c r="Z17" s="35" t="s">
        <v>47</v>
      </c>
      <c r="AA17" s="23">
        <f t="shared" si="4"/>
        <v>0</v>
      </c>
      <c r="AB17" s="20"/>
      <c r="AC17" s="20"/>
      <c r="AD17" s="20"/>
      <c r="AE17" s="20"/>
      <c r="AF17" s="19">
        <v>1450</v>
      </c>
      <c r="AG17" s="24"/>
      <c r="AH17" s="20"/>
      <c r="AI17" s="20"/>
      <c r="AJ17" s="20"/>
      <c r="AK17" s="20"/>
      <c r="AL17" s="20"/>
      <c r="AM17" s="20"/>
      <c r="AN17" s="20"/>
      <c r="AO17" s="20"/>
      <c r="AP17" s="26"/>
      <c r="AQ17" s="27"/>
    </row>
    <row r="18" spans="1:43" x14ac:dyDescent="0.25">
      <c r="A18" s="35" t="s">
        <v>48</v>
      </c>
      <c r="B18" s="10"/>
      <c r="C18" s="11"/>
      <c r="D18" s="12"/>
      <c r="E18" s="13">
        <f t="shared" si="0"/>
        <v>0</v>
      </c>
      <c r="F18" s="14"/>
      <c r="G18" s="14"/>
      <c r="H18" s="14"/>
      <c r="I18" s="14"/>
      <c r="J18" s="15" t="e">
        <f t="shared" si="1"/>
        <v>#DIV/0!</v>
      </c>
      <c r="K18" s="14">
        <v>2675</v>
      </c>
      <c r="L18" s="14">
        <f t="shared" si="2"/>
        <v>37.830575590439821</v>
      </c>
      <c r="M18" s="14">
        <v>400</v>
      </c>
      <c r="N18" s="14">
        <v>1217</v>
      </c>
      <c r="O18" s="15">
        <f t="shared" si="3"/>
        <v>1329</v>
      </c>
      <c r="P18" s="14">
        <v>1329</v>
      </c>
      <c r="Q18" s="14"/>
      <c r="R18" s="14"/>
      <c r="S18" s="14"/>
      <c r="T18" s="14"/>
      <c r="U18" s="14"/>
      <c r="V18" s="14"/>
      <c r="W18" s="14"/>
      <c r="X18" s="14"/>
      <c r="Y18" s="16"/>
      <c r="Z18" s="35" t="s">
        <v>48</v>
      </c>
      <c r="AA18" s="23">
        <f t="shared" si="4"/>
        <v>0</v>
      </c>
      <c r="AB18" s="20"/>
      <c r="AC18" s="20"/>
      <c r="AD18" s="20"/>
      <c r="AE18" s="20"/>
      <c r="AF18" s="19">
        <v>7071</v>
      </c>
      <c r="AG18" s="24"/>
      <c r="AH18" s="20"/>
      <c r="AI18" s="20"/>
      <c r="AJ18" s="20"/>
      <c r="AK18" s="20"/>
      <c r="AL18" s="20"/>
      <c r="AM18" s="20"/>
      <c r="AN18" s="20"/>
      <c r="AO18" s="20"/>
      <c r="AP18" s="26"/>
      <c r="AQ18" s="27"/>
    </row>
    <row r="19" spans="1:43" x14ac:dyDescent="0.25">
      <c r="A19" s="38" t="s">
        <v>49</v>
      </c>
      <c r="B19" s="10"/>
      <c r="C19" s="11"/>
      <c r="D19" s="12"/>
      <c r="E19" s="13">
        <f t="shared" si="0"/>
        <v>0</v>
      </c>
      <c r="F19" s="14"/>
      <c r="G19" s="14"/>
      <c r="H19" s="14"/>
      <c r="I19" s="14"/>
      <c r="J19" s="15" t="e">
        <f t="shared" si="1"/>
        <v>#DIV/0!</v>
      </c>
      <c r="K19" s="14">
        <v>650</v>
      </c>
      <c r="L19" s="14">
        <f t="shared" si="2"/>
        <v>130</v>
      </c>
      <c r="M19" s="14">
        <v>50</v>
      </c>
      <c r="N19" s="14">
        <v>100</v>
      </c>
      <c r="O19" s="15">
        <f t="shared" si="3"/>
        <v>112.5</v>
      </c>
      <c r="P19" s="14">
        <v>100</v>
      </c>
      <c r="Q19" s="14">
        <v>12.5</v>
      </c>
      <c r="R19" s="14"/>
      <c r="S19" s="14"/>
      <c r="T19" s="14"/>
      <c r="U19" s="14"/>
      <c r="V19" s="14"/>
      <c r="W19" s="14"/>
      <c r="X19" s="14"/>
      <c r="Y19" s="16"/>
      <c r="Z19" s="38" t="s">
        <v>49</v>
      </c>
      <c r="AA19" s="23">
        <f t="shared" si="4"/>
        <v>0</v>
      </c>
      <c r="AB19" s="20"/>
      <c r="AC19" s="20"/>
      <c r="AD19" s="20"/>
      <c r="AE19" s="20"/>
      <c r="AF19" s="19">
        <v>500</v>
      </c>
      <c r="AG19" s="24"/>
      <c r="AH19" s="20"/>
      <c r="AI19" s="20"/>
      <c r="AJ19" s="20"/>
      <c r="AK19" s="20"/>
      <c r="AL19" s="20"/>
      <c r="AM19" s="20"/>
      <c r="AN19" s="20"/>
      <c r="AO19" s="20"/>
      <c r="AP19" s="26"/>
      <c r="AQ19" s="27"/>
    </row>
    <row r="20" spans="1:43" x14ac:dyDescent="0.25">
      <c r="A20" s="38" t="s">
        <v>50</v>
      </c>
      <c r="B20" s="10"/>
      <c r="C20" s="11"/>
      <c r="D20" s="12"/>
      <c r="E20" s="13">
        <f t="shared" si="0"/>
        <v>0</v>
      </c>
      <c r="F20" s="14"/>
      <c r="G20" s="14"/>
      <c r="H20" s="14"/>
      <c r="I20" s="14"/>
      <c r="J20" s="15" t="e">
        <f t="shared" si="1"/>
        <v>#DIV/0!</v>
      </c>
      <c r="K20" s="14">
        <v>80</v>
      </c>
      <c r="L20" s="14">
        <f t="shared" si="2"/>
        <v>19.138755980861244</v>
      </c>
      <c r="M20" s="14">
        <v>60</v>
      </c>
      <c r="N20" s="14">
        <v>50</v>
      </c>
      <c r="O20" s="15">
        <f t="shared" si="3"/>
        <v>135</v>
      </c>
      <c r="P20" s="14">
        <v>70</v>
      </c>
      <c r="Q20" s="14">
        <v>30</v>
      </c>
      <c r="R20" s="14"/>
      <c r="S20" s="14">
        <v>35</v>
      </c>
      <c r="T20" s="14"/>
      <c r="U20" s="14"/>
      <c r="V20" s="14"/>
      <c r="W20" s="14"/>
      <c r="X20" s="14">
        <v>2</v>
      </c>
      <c r="Y20" s="16"/>
      <c r="Z20" s="38" t="s">
        <v>50</v>
      </c>
      <c r="AA20" s="23">
        <f t="shared" si="4"/>
        <v>0</v>
      </c>
      <c r="AB20" s="20"/>
      <c r="AC20" s="20"/>
      <c r="AD20" s="20"/>
      <c r="AE20" s="20"/>
      <c r="AF20" s="19">
        <v>418</v>
      </c>
      <c r="AG20" s="24"/>
      <c r="AH20" s="20"/>
      <c r="AI20" s="20"/>
      <c r="AJ20" s="20"/>
      <c r="AK20" s="20"/>
      <c r="AL20" s="20"/>
      <c r="AM20" s="20"/>
      <c r="AN20" s="20"/>
      <c r="AO20" s="20"/>
      <c r="AP20" s="26"/>
      <c r="AQ20" s="27"/>
    </row>
    <row r="21" spans="1:43" x14ac:dyDescent="0.25">
      <c r="A21" s="39" t="s">
        <v>51</v>
      </c>
      <c r="B21" s="10"/>
      <c r="C21" s="11"/>
      <c r="D21" s="12"/>
      <c r="E21" s="13">
        <f t="shared" si="0"/>
        <v>0</v>
      </c>
      <c r="F21" s="14"/>
      <c r="G21" s="14"/>
      <c r="H21" s="14"/>
      <c r="I21" s="14"/>
      <c r="J21" s="15" t="e">
        <f t="shared" si="1"/>
        <v>#DIV/0!</v>
      </c>
      <c r="K21" s="14"/>
      <c r="L21" s="14">
        <f t="shared" si="2"/>
        <v>0</v>
      </c>
      <c r="M21" s="14"/>
      <c r="N21" s="14"/>
      <c r="O21" s="15">
        <f t="shared" si="3"/>
        <v>0</v>
      </c>
      <c r="P21" s="14"/>
      <c r="Q21" s="14"/>
      <c r="R21" s="14"/>
      <c r="S21" s="14"/>
      <c r="T21" s="14"/>
      <c r="U21" s="14"/>
      <c r="V21" s="14"/>
      <c r="W21" s="14"/>
      <c r="X21" s="14"/>
      <c r="Y21" s="16"/>
      <c r="Z21" s="39" t="s">
        <v>51</v>
      </c>
      <c r="AA21" s="23">
        <f>AB21+AC21+AD21+AE21</f>
        <v>0</v>
      </c>
      <c r="AB21" s="20"/>
      <c r="AC21" s="20"/>
      <c r="AD21" s="20"/>
      <c r="AE21" s="20"/>
      <c r="AF21" s="19">
        <v>100</v>
      </c>
      <c r="AG21" s="24"/>
      <c r="AH21" s="20"/>
      <c r="AI21" s="20"/>
      <c r="AJ21" s="20"/>
      <c r="AK21" s="20"/>
      <c r="AL21" s="20"/>
      <c r="AM21" s="20"/>
      <c r="AN21" s="20"/>
      <c r="AO21" s="20"/>
      <c r="AP21" s="26"/>
      <c r="AQ21" s="27"/>
    </row>
    <row r="22" spans="1:43" x14ac:dyDescent="0.25">
      <c r="A22" s="40" t="s">
        <v>52</v>
      </c>
      <c r="B22" s="10"/>
      <c r="C22" s="11"/>
      <c r="D22" s="12"/>
      <c r="E22" s="13">
        <f t="shared" si="0"/>
        <v>0</v>
      </c>
      <c r="F22" s="14"/>
      <c r="G22" s="14"/>
      <c r="H22" s="14"/>
      <c r="I22" s="14"/>
      <c r="J22" s="15" t="e">
        <f t="shared" si="1"/>
        <v>#DIV/0!</v>
      </c>
      <c r="K22" s="14"/>
      <c r="L22" s="14">
        <f t="shared" si="2"/>
        <v>0</v>
      </c>
      <c r="M22" s="14"/>
      <c r="N22" s="14"/>
      <c r="O22" s="15">
        <f t="shared" si="3"/>
        <v>0</v>
      </c>
      <c r="P22" s="14"/>
      <c r="Q22" s="14"/>
      <c r="R22" s="14"/>
      <c r="S22" s="14"/>
      <c r="T22" s="14"/>
      <c r="U22" s="14"/>
      <c r="V22" s="14"/>
      <c r="W22" s="14"/>
      <c r="X22" s="14"/>
      <c r="Y22" s="16"/>
      <c r="Z22" s="40" t="s">
        <v>52</v>
      </c>
      <c r="AA22" s="23">
        <f t="shared" si="4"/>
        <v>0</v>
      </c>
      <c r="AB22" s="20"/>
      <c r="AC22" s="20"/>
      <c r="AD22" s="20"/>
      <c r="AE22" s="20"/>
      <c r="AF22" s="19">
        <v>50</v>
      </c>
      <c r="AG22" s="24"/>
      <c r="AH22" s="20"/>
      <c r="AI22" s="20"/>
      <c r="AJ22" s="20"/>
      <c r="AK22" s="20"/>
      <c r="AL22" s="20"/>
      <c r="AM22" s="20"/>
      <c r="AN22" s="20"/>
      <c r="AO22" s="20"/>
      <c r="AP22" s="26"/>
      <c r="AQ22" s="27"/>
    </row>
    <row r="23" spans="1:43" ht="15.75" thickBot="1" x14ac:dyDescent="0.3">
      <c r="A23" s="41" t="s">
        <v>53</v>
      </c>
      <c r="B23" s="10"/>
      <c r="C23" s="11"/>
      <c r="D23" s="12"/>
      <c r="E23" s="13">
        <f t="shared" si="0"/>
        <v>0</v>
      </c>
      <c r="F23" s="14"/>
      <c r="G23" s="14"/>
      <c r="H23" s="14"/>
      <c r="I23" s="14"/>
      <c r="J23" s="15" t="e">
        <f t="shared" si="1"/>
        <v>#DIV/0!</v>
      </c>
      <c r="K23" s="14"/>
      <c r="L23" s="14" t="e">
        <f t="shared" si="2"/>
        <v>#DIV/0!</v>
      </c>
      <c r="M23" s="14"/>
      <c r="N23" s="14"/>
      <c r="O23" s="15">
        <f t="shared" si="3"/>
        <v>0</v>
      </c>
      <c r="P23" s="14"/>
      <c r="Q23" s="14"/>
      <c r="R23" s="14"/>
      <c r="S23" s="14"/>
      <c r="T23" s="14"/>
      <c r="U23" s="14"/>
      <c r="V23" s="14"/>
      <c r="W23" s="14"/>
      <c r="X23" s="14"/>
      <c r="Y23" s="16"/>
      <c r="Z23" s="41" t="s">
        <v>53</v>
      </c>
      <c r="AA23" s="23">
        <f t="shared" si="4"/>
        <v>0</v>
      </c>
      <c r="AB23" s="20"/>
      <c r="AC23" s="20"/>
      <c r="AD23" s="20"/>
      <c r="AE23" s="20"/>
      <c r="AF23" s="19"/>
      <c r="AG23" s="24"/>
      <c r="AH23" s="20"/>
      <c r="AI23" s="20"/>
      <c r="AJ23" s="20"/>
      <c r="AK23" s="20"/>
      <c r="AL23" s="20"/>
      <c r="AM23" s="20"/>
      <c r="AN23" s="20"/>
      <c r="AO23" s="20"/>
      <c r="AP23" s="26"/>
      <c r="AQ23" s="27"/>
    </row>
    <row r="24" spans="1:43" ht="15.75" thickBot="1" x14ac:dyDescent="0.3">
      <c r="A24" s="42" t="s">
        <v>54</v>
      </c>
      <c r="B24" s="43">
        <f>SUM(B7:B23)</f>
        <v>23</v>
      </c>
      <c r="C24" s="44">
        <f>SUM(C7:C23)</f>
        <v>94</v>
      </c>
      <c r="D24" s="45">
        <f>SUM(D7:D23)</f>
        <v>268</v>
      </c>
      <c r="E24" s="46">
        <f t="shared" si="0"/>
        <v>1282</v>
      </c>
      <c r="F24" s="47">
        <f>SUM(F7:F23)</f>
        <v>359</v>
      </c>
      <c r="G24" s="48">
        <f>SUM(G7:G23)</f>
        <v>905</v>
      </c>
      <c r="H24" s="46">
        <f>SUM(H7:H23)</f>
        <v>0</v>
      </c>
      <c r="I24" s="47">
        <f>SUM(I7:I23)</f>
        <v>18</v>
      </c>
      <c r="J24" s="47">
        <f t="shared" si="1"/>
        <v>121.9790675547098</v>
      </c>
      <c r="K24" s="47">
        <f>SUM(K7:K23)</f>
        <v>11222</v>
      </c>
      <c r="L24" s="47">
        <f t="shared" si="2"/>
        <v>36.91568801605316</v>
      </c>
      <c r="M24" s="47">
        <f>SUM(M7:M23)</f>
        <v>2871</v>
      </c>
      <c r="N24" s="47">
        <f>SUM(N7:N23)</f>
        <v>5603</v>
      </c>
      <c r="O24" s="47">
        <f t="shared" si="3"/>
        <v>6822.6</v>
      </c>
      <c r="P24" s="47">
        <f t="shared" ref="P24:Y24" si="5">SUM(P7:P23)</f>
        <v>5813.6</v>
      </c>
      <c r="Q24" s="47">
        <f t="shared" si="5"/>
        <v>203.5</v>
      </c>
      <c r="R24" s="47">
        <f t="shared" si="5"/>
        <v>567</v>
      </c>
      <c r="S24" s="47">
        <f t="shared" si="5"/>
        <v>66</v>
      </c>
      <c r="T24" s="47">
        <f t="shared" si="5"/>
        <v>0</v>
      </c>
      <c r="U24" s="47">
        <f t="shared" si="5"/>
        <v>27</v>
      </c>
      <c r="V24" s="47">
        <f t="shared" si="5"/>
        <v>145.5</v>
      </c>
      <c r="W24" s="47">
        <f t="shared" si="5"/>
        <v>730</v>
      </c>
      <c r="X24" s="47">
        <f t="shared" si="5"/>
        <v>2</v>
      </c>
      <c r="Y24" s="49">
        <f t="shared" si="5"/>
        <v>20</v>
      </c>
      <c r="Z24" s="50" t="s">
        <v>55</v>
      </c>
      <c r="AA24" s="51">
        <f t="shared" si="4"/>
        <v>1051</v>
      </c>
      <c r="AB24" s="52">
        <f t="shared" ref="AB24:AQ24" si="6">SUM(AB7:AB23)</f>
        <v>271</v>
      </c>
      <c r="AC24" s="52">
        <f t="shared" si="6"/>
        <v>0</v>
      </c>
      <c r="AD24" s="52">
        <f t="shared" si="6"/>
        <v>760</v>
      </c>
      <c r="AE24" s="52">
        <f t="shared" si="6"/>
        <v>20</v>
      </c>
      <c r="AF24" s="53">
        <f t="shared" si="6"/>
        <v>30399</v>
      </c>
      <c r="AG24" s="52">
        <f t="shared" si="6"/>
        <v>1700</v>
      </c>
      <c r="AH24" s="54">
        <f t="shared" si="6"/>
        <v>1062</v>
      </c>
      <c r="AI24" s="54">
        <f t="shared" si="6"/>
        <v>980</v>
      </c>
      <c r="AJ24" s="54">
        <f t="shared" si="6"/>
        <v>0</v>
      </c>
      <c r="AK24" s="54">
        <f t="shared" si="6"/>
        <v>42</v>
      </c>
      <c r="AL24" s="54">
        <f t="shared" si="6"/>
        <v>42</v>
      </c>
      <c r="AM24" s="54">
        <f t="shared" si="6"/>
        <v>0</v>
      </c>
      <c r="AN24" s="54">
        <f t="shared" si="6"/>
        <v>0</v>
      </c>
      <c r="AO24" s="54">
        <f t="shared" si="6"/>
        <v>0</v>
      </c>
      <c r="AP24" s="54">
        <f t="shared" si="6"/>
        <v>0</v>
      </c>
      <c r="AQ24" s="54">
        <f t="shared" si="6"/>
        <v>0</v>
      </c>
    </row>
    <row r="25" spans="1:43" ht="13.5" customHeight="1" x14ac:dyDescent="0.25">
      <c r="A25" s="55" t="s">
        <v>56</v>
      </c>
      <c r="B25" s="56">
        <v>40</v>
      </c>
      <c r="C25" s="56">
        <v>0</v>
      </c>
      <c r="D25" s="56">
        <v>0</v>
      </c>
      <c r="E25" s="57">
        <v>891</v>
      </c>
      <c r="F25" s="57">
        <v>115</v>
      </c>
      <c r="G25" s="57">
        <v>776</v>
      </c>
      <c r="H25" s="57">
        <v>0</v>
      </c>
      <c r="I25" s="57">
        <v>0</v>
      </c>
      <c r="J25" s="57">
        <v>108</v>
      </c>
      <c r="K25" s="57">
        <v>12350</v>
      </c>
      <c r="L25" s="57">
        <v>42.686298907783772</v>
      </c>
      <c r="M25" s="57">
        <v>5349</v>
      </c>
      <c r="N25" s="57">
        <v>8890</v>
      </c>
      <c r="O25" s="57">
        <v>9263</v>
      </c>
      <c r="P25" s="57">
        <v>8357.2999999999993</v>
      </c>
      <c r="Q25" s="57">
        <v>284.10000000000002</v>
      </c>
      <c r="R25" s="57">
        <v>310</v>
      </c>
      <c r="S25" s="57">
        <v>0</v>
      </c>
      <c r="T25" s="57">
        <v>21</v>
      </c>
      <c r="U25" s="57">
        <v>50</v>
      </c>
      <c r="V25" s="57">
        <v>240.6</v>
      </c>
      <c r="W25" s="57">
        <v>0</v>
      </c>
      <c r="X25" s="57">
        <v>0</v>
      </c>
      <c r="Y25" s="57">
        <v>52</v>
      </c>
      <c r="Z25" s="26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</row>
    <row r="26" spans="1:43" ht="15.75" thickBot="1" x14ac:dyDescent="0.3">
      <c r="A26" s="59" t="s">
        <v>57</v>
      </c>
      <c r="B26" s="60">
        <f t="shared" ref="B26:H26" si="7">B24-B25</f>
        <v>-17</v>
      </c>
      <c r="C26" s="60">
        <f t="shared" si="7"/>
        <v>94</v>
      </c>
      <c r="D26" s="60">
        <f t="shared" si="7"/>
        <v>268</v>
      </c>
      <c r="E26" s="60">
        <f t="shared" si="7"/>
        <v>391</v>
      </c>
      <c r="F26" s="60">
        <f t="shared" si="7"/>
        <v>244</v>
      </c>
      <c r="G26" s="60">
        <f t="shared" si="7"/>
        <v>129</v>
      </c>
      <c r="H26" s="60">
        <f t="shared" si="7"/>
        <v>0</v>
      </c>
      <c r="I26" s="60"/>
      <c r="J26" s="60">
        <f t="shared" ref="J26:Y26" si="8">J24-J25</f>
        <v>13.9790675547098</v>
      </c>
      <c r="K26" s="60">
        <f t="shared" si="8"/>
        <v>-1128</v>
      </c>
      <c r="L26" s="61">
        <f t="shared" si="8"/>
        <v>-5.7706108917306125</v>
      </c>
      <c r="M26" s="60">
        <f t="shared" si="8"/>
        <v>-2478</v>
      </c>
      <c r="N26" s="60">
        <f t="shared" si="8"/>
        <v>-3287</v>
      </c>
      <c r="O26" s="60">
        <f t="shared" si="8"/>
        <v>-2440.3999999999996</v>
      </c>
      <c r="P26" s="60">
        <f t="shared" si="8"/>
        <v>-2543.6999999999989</v>
      </c>
      <c r="Q26" s="60">
        <f t="shared" si="8"/>
        <v>-80.600000000000023</v>
      </c>
      <c r="R26" s="60">
        <f t="shared" si="8"/>
        <v>257</v>
      </c>
      <c r="S26" s="60">
        <f t="shared" si="8"/>
        <v>66</v>
      </c>
      <c r="T26" s="60">
        <f t="shared" si="8"/>
        <v>-21</v>
      </c>
      <c r="U26" s="60">
        <f t="shared" si="8"/>
        <v>-23</v>
      </c>
      <c r="V26" s="60">
        <f t="shared" si="8"/>
        <v>-95.1</v>
      </c>
      <c r="W26" s="60">
        <f t="shared" si="8"/>
        <v>730</v>
      </c>
      <c r="X26" s="60">
        <f t="shared" si="8"/>
        <v>2</v>
      </c>
      <c r="Y26" s="60">
        <f t="shared" si="8"/>
        <v>-32</v>
      </c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</row>
  </sheetData>
  <mergeCells count="36">
    <mergeCell ref="AB5:AE5"/>
    <mergeCell ref="M4:N5"/>
    <mergeCell ref="AH5:AH6"/>
    <mergeCell ref="AI5:AO5"/>
    <mergeCell ref="AF4:AF6"/>
    <mergeCell ref="AG4:AG6"/>
    <mergeCell ref="AH4:AO4"/>
    <mergeCell ref="AP4:AP6"/>
    <mergeCell ref="AQ4:AQ6"/>
    <mergeCell ref="C5:C6"/>
    <mergeCell ref="D5:D6"/>
    <mergeCell ref="E5:E6"/>
    <mergeCell ref="F5:I5"/>
    <mergeCell ref="J5:J6"/>
    <mergeCell ref="O4:V4"/>
    <mergeCell ref="W4:W6"/>
    <mergeCell ref="X4:X6"/>
    <mergeCell ref="Y4:Y6"/>
    <mergeCell ref="Z4:Z6"/>
    <mergeCell ref="AA4:AE4"/>
    <mergeCell ref="O5:O6"/>
    <mergeCell ref="P5:V5"/>
    <mergeCell ref="AA5:AA6"/>
    <mergeCell ref="A4:A6"/>
    <mergeCell ref="B4:B6"/>
    <mergeCell ref="C4:D4"/>
    <mergeCell ref="E4:J4"/>
    <mergeCell ref="K4:L4"/>
    <mergeCell ref="K5:K6"/>
    <mergeCell ref="L5:L6"/>
    <mergeCell ref="A1:Y1"/>
    <mergeCell ref="A2:Y2"/>
    <mergeCell ref="AA2:AL2"/>
    <mergeCell ref="K3:L3"/>
    <mergeCell ref="O3:V3"/>
    <mergeCell ref="AH3:AP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2023-09-20T07:51:30Z</dcterms:modified>
</cp:coreProperties>
</file>