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9" i="1"/>
  <c r="K29"/>
  <c r="E29"/>
  <c r="F29" s="1"/>
  <c r="C29"/>
  <c r="N28"/>
  <c r="F28"/>
  <c r="E28"/>
  <c r="G28" s="1"/>
  <c r="C28"/>
  <c r="N27"/>
  <c r="K27"/>
  <c r="F27"/>
  <c r="E27"/>
  <c r="G27" s="1"/>
  <c r="C27"/>
  <c r="M26"/>
  <c r="M30" s="1"/>
  <c r="D33" s="1"/>
  <c r="L26"/>
  <c r="L30" s="1"/>
  <c r="D32" s="1"/>
  <c r="K26"/>
  <c r="J26"/>
  <c r="J30" s="1"/>
  <c r="E26"/>
  <c r="F26" s="1"/>
  <c r="D26"/>
  <c r="D30" s="1"/>
  <c r="C26"/>
  <c r="B26"/>
  <c r="B30" s="1"/>
  <c r="N25"/>
  <c r="K25"/>
  <c r="E25"/>
  <c r="F25" s="1"/>
  <c r="C25"/>
  <c r="N24"/>
  <c r="K24"/>
  <c r="E24"/>
  <c r="F24" s="1"/>
  <c r="C24"/>
  <c r="N23"/>
  <c r="K23"/>
  <c r="E23"/>
  <c r="F23" s="1"/>
  <c r="C23"/>
  <c r="N22"/>
  <c r="K22"/>
  <c r="E22"/>
  <c r="F22" s="1"/>
  <c r="C22"/>
  <c r="N21"/>
  <c r="K21"/>
  <c r="E21"/>
  <c r="F21" s="1"/>
  <c r="C21"/>
  <c r="N20"/>
  <c r="K20"/>
  <c r="E20"/>
  <c r="F20" s="1"/>
  <c r="C20"/>
  <c r="N19"/>
  <c r="K19"/>
  <c r="E19"/>
  <c r="F19" s="1"/>
  <c r="C19"/>
  <c r="N18"/>
  <c r="K18"/>
  <c r="E18"/>
  <c r="F18" s="1"/>
  <c r="C18"/>
  <c r="N17"/>
  <c r="K17"/>
  <c r="E17"/>
  <c r="F17" s="1"/>
  <c r="C17"/>
  <c r="N16"/>
  <c r="K16"/>
  <c r="E16"/>
  <c r="F16" s="1"/>
  <c r="C16"/>
  <c r="N15"/>
  <c r="K15"/>
  <c r="E15"/>
  <c r="F15" s="1"/>
  <c r="C15"/>
  <c r="N14"/>
  <c r="K14"/>
  <c r="E14"/>
  <c r="F14" s="1"/>
  <c r="C14"/>
  <c r="N13"/>
  <c r="K13"/>
  <c r="E13"/>
  <c r="F13" s="1"/>
  <c r="C13"/>
  <c r="N12"/>
  <c r="K12"/>
  <c r="E12"/>
  <c r="F12" s="1"/>
  <c r="C12"/>
  <c r="N11"/>
  <c r="K11"/>
  <c r="E11"/>
  <c r="F11" s="1"/>
  <c r="C11"/>
  <c r="N10"/>
  <c r="K10"/>
  <c r="E10"/>
  <c r="F10" s="1"/>
  <c r="C10"/>
  <c r="E30" l="1"/>
  <c r="C30"/>
  <c r="N30"/>
  <c r="D36" s="1"/>
  <c r="K30"/>
  <c r="D35" s="1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N26"/>
  <c r="F30" l="1"/>
  <c r="G30"/>
</calcChain>
</file>

<file path=xl/sharedStrings.xml><?xml version="1.0" encoding="utf-8"?>
<sst xmlns="http://schemas.openxmlformats.org/spreadsheetml/2006/main" count="42" uniqueCount="42">
  <si>
    <t>Молоко 05.09.2023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</si>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</sst>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O37" sqref="O37"/>
    </sheetView>
  </sheetViews>
  <sheetFormatPr defaultRowHeight="1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12.28515625" bestFit="1" customWidth="1"/>
    <col min="14" max="14" width="9" customWidth="1"/>
  </cols>
  <sheetData>
    <row r="1" spans="1:14" ht="21">
      <c r="A1" s="1" t="s">
        <v>0</v>
      </c>
      <c r="H1" s="2"/>
    </row>
    <row r="2" spans="1:14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>
      <c r="A10" s="19" t="s">
        <v>16</v>
      </c>
      <c r="B10" s="20">
        <v>130436</v>
      </c>
      <c r="C10" s="21">
        <f t="shared" ref="C10:C29" si="0">B10/J10*100</f>
        <v>107.05515430072225</v>
      </c>
      <c r="D10" s="20">
        <v>1018</v>
      </c>
      <c r="E10" s="21">
        <f>B10/D10</f>
        <v>128.12966601178783</v>
      </c>
      <c r="F10" s="21">
        <f t="shared" ref="F10:F30" si="1">E10-H10</f>
        <v>-0.1213182401806705</v>
      </c>
      <c r="G10" s="21">
        <f t="shared" ref="G10:G30" si="2">E10-I10</f>
        <v>6.7296660117878275</v>
      </c>
      <c r="H10" s="21">
        <v>128.2509842519685</v>
      </c>
      <c r="I10" s="21">
        <v>121.4</v>
      </c>
      <c r="J10" s="22">
        <v>121840</v>
      </c>
      <c r="K10" s="20">
        <f t="shared" ref="K10:K29" si="3">D10-L10</f>
        <v>14</v>
      </c>
      <c r="L10" s="23">
        <v>1004</v>
      </c>
      <c r="M10" s="20">
        <v>1016</v>
      </c>
      <c r="N10" s="20">
        <f t="shared" ref="N10:N29" si="4">D10-M10</f>
        <v>2</v>
      </c>
    </row>
    <row r="11" spans="1:14">
      <c r="A11" s="19" t="s">
        <v>17</v>
      </c>
      <c r="B11" s="20">
        <v>147237</v>
      </c>
      <c r="C11" s="21">
        <f t="shared" si="0"/>
        <v>108.10193682912146</v>
      </c>
      <c r="D11" s="20">
        <v>1166</v>
      </c>
      <c r="E11" s="21">
        <f t="shared" ref="E11:E30" si="5">B11/D11</f>
        <v>126.27530017152658</v>
      </c>
      <c r="F11" s="21">
        <f t="shared" si="1"/>
        <v>1.0538468843293458</v>
      </c>
      <c r="G11" s="21">
        <f t="shared" si="2"/>
        <v>3.3753001715265754</v>
      </c>
      <c r="H11" s="21">
        <v>125.22145328719724</v>
      </c>
      <c r="I11" s="21">
        <v>122.9</v>
      </c>
      <c r="J11" s="22">
        <v>136202</v>
      </c>
      <c r="K11" s="20">
        <f t="shared" si="3"/>
        <v>58</v>
      </c>
      <c r="L11" s="23">
        <v>1108</v>
      </c>
      <c r="M11" s="20">
        <v>1156</v>
      </c>
      <c r="N11" s="20">
        <f t="shared" si="4"/>
        <v>10</v>
      </c>
    </row>
    <row r="12" spans="1:14">
      <c r="A12" s="19" t="s">
        <v>18</v>
      </c>
      <c r="B12" s="20">
        <v>120680</v>
      </c>
      <c r="C12" s="21">
        <f t="shared" si="0"/>
        <v>109.02619049770077</v>
      </c>
      <c r="D12" s="20">
        <v>778</v>
      </c>
      <c r="E12" s="21">
        <f>B12/D12</f>
        <v>155.11568123393317</v>
      </c>
      <c r="F12" s="21">
        <f t="shared" si="1"/>
        <v>-1.7185089974292964</v>
      </c>
      <c r="G12" s="21">
        <f t="shared" si="2"/>
        <v>11.715681233933168</v>
      </c>
      <c r="H12" s="21">
        <v>156.83419023136247</v>
      </c>
      <c r="I12" s="21">
        <v>143.4</v>
      </c>
      <c r="J12" s="22">
        <v>110689</v>
      </c>
      <c r="K12" s="20">
        <f t="shared" si="3"/>
        <v>6</v>
      </c>
      <c r="L12" s="23">
        <v>772</v>
      </c>
      <c r="M12" s="20">
        <v>778</v>
      </c>
      <c r="N12" s="20">
        <f t="shared" si="4"/>
        <v>0</v>
      </c>
    </row>
    <row r="13" spans="1:14">
      <c r="A13" s="19" t="s">
        <v>19</v>
      </c>
      <c r="B13" s="20">
        <v>111330</v>
      </c>
      <c r="C13" s="21">
        <f t="shared" si="0"/>
        <v>97.474062075909472</v>
      </c>
      <c r="D13" s="20">
        <v>1013</v>
      </c>
      <c r="E13" s="21">
        <f t="shared" si="5"/>
        <v>109.90128331688055</v>
      </c>
      <c r="F13" s="21">
        <f t="shared" si="1"/>
        <v>2.5045693118173062E-2</v>
      </c>
      <c r="G13" s="21">
        <f t="shared" si="2"/>
        <v>1.9012833168805514</v>
      </c>
      <c r="H13" s="21">
        <v>109.87623762376238</v>
      </c>
      <c r="I13" s="21">
        <v>108</v>
      </c>
      <c r="J13" s="22">
        <v>114215</v>
      </c>
      <c r="K13" s="20">
        <f t="shared" si="3"/>
        <v>-45</v>
      </c>
      <c r="L13" s="23">
        <v>1058</v>
      </c>
      <c r="M13" s="20">
        <v>1010</v>
      </c>
      <c r="N13" s="20">
        <f t="shared" si="4"/>
        <v>3</v>
      </c>
    </row>
    <row r="14" spans="1:14">
      <c r="A14" s="19" t="s">
        <v>20</v>
      </c>
      <c r="B14" s="20">
        <v>152243</v>
      </c>
      <c r="C14" s="21">
        <f>B14/J14*100</f>
        <v>113.14555386273271</v>
      </c>
      <c r="D14" s="20">
        <v>1200</v>
      </c>
      <c r="E14" s="21">
        <f t="shared" si="5"/>
        <v>126.86916666666667</v>
      </c>
      <c r="F14" s="21">
        <f t="shared" si="1"/>
        <v>2.5966666666666782</v>
      </c>
      <c r="G14" s="21">
        <f t="shared" si="2"/>
        <v>14.769166666666678</v>
      </c>
      <c r="H14" s="21">
        <v>124.27249999999999</v>
      </c>
      <c r="I14" s="21">
        <v>112.1</v>
      </c>
      <c r="J14" s="22">
        <v>134555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>
      <c r="A15" s="19" t="s">
        <v>21</v>
      </c>
      <c r="B15" s="20">
        <v>290311</v>
      </c>
      <c r="C15" s="21">
        <f t="shared" si="0"/>
        <v>103.78999678238175</v>
      </c>
      <c r="D15" s="20">
        <v>2350</v>
      </c>
      <c r="E15" s="21">
        <f t="shared" si="5"/>
        <v>123.53659574468085</v>
      </c>
      <c r="F15" s="21">
        <f t="shared" si="1"/>
        <v>2.0802975441667115</v>
      </c>
      <c r="G15" s="21">
        <f t="shared" si="2"/>
        <v>6.5365957446808522</v>
      </c>
      <c r="H15" s="21">
        <v>121.45629820051414</v>
      </c>
      <c r="I15" s="21">
        <v>117</v>
      </c>
      <c r="J15" s="22">
        <v>279710</v>
      </c>
      <c r="K15" s="20">
        <f t="shared" si="3"/>
        <v>-40</v>
      </c>
      <c r="L15" s="23">
        <v>2390</v>
      </c>
      <c r="M15" s="20">
        <v>2334</v>
      </c>
      <c r="N15" s="20">
        <f t="shared" si="4"/>
        <v>16</v>
      </c>
    </row>
    <row r="16" spans="1:14">
      <c r="A16" s="19" t="s">
        <v>22</v>
      </c>
      <c r="B16" s="20">
        <v>53846</v>
      </c>
      <c r="C16" s="21">
        <f t="shared" si="0"/>
        <v>116.70134373645426</v>
      </c>
      <c r="D16" s="20">
        <v>420</v>
      </c>
      <c r="E16" s="21">
        <f t="shared" si="5"/>
        <v>128.20476190476191</v>
      </c>
      <c r="F16" s="21">
        <f t="shared" si="1"/>
        <v>1.4714285714285751</v>
      </c>
      <c r="G16" s="21">
        <f t="shared" si="2"/>
        <v>18.304761904761904</v>
      </c>
      <c r="H16" s="21">
        <v>126.73333333333333</v>
      </c>
      <c r="I16" s="21">
        <v>109.9</v>
      </c>
      <c r="J16" s="22">
        <v>46140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>
      <c r="A17" s="19" t="s">
        <v>23</v>
      </c>
      <c r="B17" s="20">
        <v>251276</v>
      </c>
      <c r="C17" s="21">
        <f t="shared" si="0"/>
        <v>105.15400066956812</v>
      </c>
      <c r="D17" s="20">
        <v>1802</v>
      </c>
      <c r="E17" s="21">
        <f t="shared" si="5"/>
        <v>139.44284128745838</v>
      </c>
      <c r="F17" s="21">
        <f>E17-H17</f>
        <v>-1.5937846836847882</v>
      </c>
      <c r="G17" s="21">
        <f t="shared" si="2"/>
        <v>2.3428412874583842</v>
      </c>
      <c r="H17" s="21">
        <v>141.03662597114317</v>
      </c>
      <c r="I17" s="21">
        <v>137.1</v>
      </c>
      <c r="J17" s="22">
        <v>238960</v>
      </c>
      <c r="K17" s="20">
        <f t="shared" si="3"/>
        <v>59</v>
      </c>
      <c r="L17" s="23">
        <v>1743</v>
      </c>
      <c r="M17" s="20">
        <v>1802</v>
      </c>
      <c r="N17" s="20">
        <f t="shared" si="4"/>
        <v>0</v>
      </c>
    </row>
    <row r="18" spans="1:14">
      <c r="A18" s="19" t="s">
        <v>24</v>
      </c>
      <c r="B18" s="20">
        <v>196270</v>
      </c>
      <c r="C18" s="21">
        <f t="shared" si="0"/>
        <v>115.39999294441374</v>
      </c>
      <c r="D18" s="20">
        <v>1670</v>
      </c>
      <c r="E18" s="21">
        <f t="shared" si="5"/>
        <v>117.52694610778443</v>
      </c>
      <c r="F18" s="21">
        <f t="shared" si="1"/>
        <v>0.29041916167663828</v>
      </c>
      <c r="G18" s="21">
        <f t="shared" si="2"/>
        <v>14.026946107784426</v>
      </c>
      <c r="H18" s="21">
        <v>117.23652694610779</v>
      </c>
      <c r="I18" s="21">
        <v>103.5</v>
      </c>
      <c r="J18" s="22">
        <v>170078</v>
      </c>
      <c r="K18" s="20">
        <f t="shared" si="3"/>
        <v>27</v>
      </c>
      <c r="L18" s="23">
        <v>1643</v>
      </c>
      <c r="M18" s="20">
        <v>1670</v>
      </c>
      <c r="N18" s="20">
        <f t="shared" si="4"/>
        <v>0</v>
      </c>
    </row>
    <row r="19" spans="1:14">
      <c r="A19" s="24" t="s">
        <v>25</v>
      </c>
      <c r="B19" s="25">
        <v>51960</v>
      </c>
      <c r="C19" s="26">
        <f t="shared" si="0"/>
        <v>109.33653178460956</v>
      </c>
      <c r="D19" s="25">
        <v>657</v>
      </c>
      <c r="E19" s="26">
        <f t="shared" si="5"/>
        <v>79.086757990867582</v>
      </c>
      <c r="F19" s="26">
        <f t="shared" si="1"/>
        <v>-0.36278329353608285</v>
      </c>
      <c r="G19" s="26">
        <f>E19-I19</f>
        <v>3.9867579908675879</v>
      </c>
      <c r="H19" s="26">
        <v>79.449541284403665</v>
      </c>
      <c r="I19" s="26">
        <v>75.099999999999994</v>
      </c>
      <c r="J19" s="27">
        <v>47523</v>
      </c>
      <c r="K19" s="25">
        <f t="shared" si="3"/>
        <v>24</v>
      </c>
      <c r="L19" s="28">
        <v>633</v>
      </c>
      <c r="M19" s="25">
        <v>654</v>
      </c>
      <c r="N19" s="25">
        <f t="shared" si="4"/>
        <v>3</v>
      </c>
    </row>
    <row r="20" spans="1:14">
      <c r="A20" s="19" t="s">
        <v>26</v>
      </c>
      <c r="B20" s="20">
        <v>129829</v>
      </c>
      <c r="C20" s="21">
        <f t="shared" si="0"/>
        <v>114.34346459050757</v>
      </c>
      <c r="D20" s="20">
        <v>830</v>
      </c>
      <c r="E20" s="21">
        <f t="shared" si="5"/>
        <v>156.42048192771085</v>
      </c>
      <c r="F20" s="21">
        <f t="shared" si="1"/>
        <v>-4.5904936820452349</v>
      </c>
      <c r="G20" s="21">
        <f t="shared" si="2"/>
        <v>15.420481927710853</v>
      </c>
      <c r="H20" s="21">
        <v>161.01097560975609</v>
      </c>
      <c r="I20" s="21">
        <v>141</v>
      </c>
      <c r="J20" s="20">
        <v>113543</v>
      </c>
      <c r="K20" s="20">
        <f t="shared" si="3"/>
        <v>25</v>
      </c>
      <c r="L20" s="23">
        <v>805</v>
      </c>
      <c r="M20" s="20">
        <v>820</v>
      </c>
      <c r="N20" s="20">
        <f t="shared" si="4"/>
        <v>10</v>
      </c>
    </row>
    <row r="21" spans="1:14" hidden="1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 t="e">
        <v>#DIV/0!</v>
      </c>
      <c r="I21" s="21"/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>
      <c r="A22" s="19" t="s">
        <v>28</v>
      </c>
      <c r="B22" s="20">
        <v>479350</v>
      </c>
      <c r="C22" s="21">
        <f t="shared" si="0"/>
        <v>101.49527407005894</v>
      </c>
      <c r="D22" s="20">
        <v>3786</v>
      </c>
      <c r="E22" s="21">
        <f t="shared" si="5"/>
        <v>126.61119915478078</v>
      </c>
      <c r="F22" s="21">
        <f t="shared" si="1"/>
        <v>-1.5573164289487664</v>
      </c>
      <c r="G22" s="21">
        <f t="shared" si="2"/>
        <v>0.31119915478078042</v>
      </c>
      <c r="H22" s="21">
        <v>128.16851558372954</v>
      </c>
      <c r="I22" s="21">
        <v>126.3</v>
      </c>
      <c r="J22" s="20">
        <v>472288</v>
      </c>
      <c r="K22" s="20">
        <f t="shared" si="3"/>
        <v>48</v>
      </c>
      <c r="L22" s="23">
        <v>3738</v>
      </c>
      <c r="M22" s="20">
        <v>3786</v>
      </c>
      <c r="N22" s="20">
        <f t="shared" si="4"/>
        <v>0</v>
      </c>
    </row>
    <row r="23" spans="1:14" hidden="1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/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72.099999999999994</v>
      </c>
      <c r="J24" s="20">
        <v>20200</v>
      </c>
      <c r="K24" s="20">
        <f t="shared" si="3"/>
        <v>-280</v>
      </c>
      <c r="L24" s="23">
        <v>280</v>
      </c>
      <c r="M24" s="29"/>
      <c r="N24" s="20">
        <f t="shared" si="4"/>
        <v>0</v>
      </c>
    </row>
    <row r="25" spans="1:14" ht="15.75" thickBot="1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87.2</v>
      </c>
      <c r="J25" s="35">
        <v>18320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>
      <c r="A26" s="38" t="s">
        <v>32</v>
      </c>
      <c r="B26" s="39">
        <f>SUM(B10:B25)</f>
        <v>2114768</v>
      </c>
      <c r="C26" s="40">
        <f>B26/J26*100</f>
        <v>104.47100994287797</v>
      </c>
      <c r="D26" s="39">
        <f>SUM(D10:D25)</f>
        <v>16690</v>
      </c>
      <c r="E26" s="40">
        <f>B26/D26</f>
        <v>126.70868783702817</v>
      </c>
      <c r="F26" s="40">
        <f t="shared" si="1"/>
        <v>-0.23189849001737173</v>
      </c>
      <c r="G26" s="40">
        <f t="shared" si="2"/>
        <v>7.7086878370281653</v>
      </c>
      <c r="H26" s="41">
        <v>126.94058632704554</v>
      </c>
      <c r="I26" s="40">
        <v>119</v>
      </c>
      <c r="J26" s="42">
        <f>SUM(J10:J25)</f>
        <v>2024263</v>
      </c>
      <c r="K26" s="43">
        <f t="shared" si="3"/>
        <v>-314</v>
      </c>
      <c r="L26" s="44">
        <f>SUM(L10:L25)</f>
        <v>17004</v>
      </c>
      <c r="M26" s="44">
        <f>SUM(M10:M25)</f>
        <v>16646</v>
      </c>
      <c r="N26" s="45">
        <f t="shared" si="4"/>
        <v>44</v>
      </c>
    </row>
    <row r="27" spans="1:14" ht="15.75" thickBot="1">
      <c r="A27" s="46" t="s">
        <v>33</v>
      </c>
      <c r="B27" s="47">
        <v>63510</v>
      </c>
      <c r="C27" s="48">
        <f t="shared" si="0"/>
        <v>101.86046511627906</v>
      </c>
      <c r="D27" s="47">
        <v>580</v>
      </c>
      <c r="E27" s="49">
        <f t="shared" si="5"/>
        <v>109.5</v>
      </c>
      <c r="F27" s="48">
        <f t="shared" si="1"/>
        <v>0</v>
      </c>
      <c r="G27" s="48">
        <f t="shared" si="2"/>
        <v>2</v>
      </c>
      <c r="H27" s="48">
        <v>109.5</v>
      </c>
      <c r="I27" s="48">
        <v>107.5</v>
      </c>
      <c r="J27" s="47">
        <v>62350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>
      <c r="A28" s="52" t="s">
        <v>34</v>
      </c>
      <c r="B28" s="53">
        <v>13800</v>
      </c>
      <c r="C28" s="48" t="e">
        <f>B28/J28*100</f>
        <v>#DIV/0!</v>
      </c>
      <c r="D28" s="53">
        <v>130</v>
      </c>
      <c r="E28" s="49">
        <f t="shared" si="5"/>
        <v>106.15384615384616</v>
      </c>
      <c r="F28" s="54">
        <f t="shared" si="1"/>
        <v>0</v>
      </c>
      <c r="G28" s="49">
        <f t="shared" si="2"/>
        <v>106.15384615384616</v>
      </c>
      <c r="H28" s="54">
        <v>106.15384615384616</v>
      </c>
      <c r="I28" s="49"/>
      <c r="J28" s="55"/>
      <c r="K28" s="55"/>
      <c r="L28" s="55"/>
      <c r="M28" s="53">
        <v>130</v>
      </c>
      <c r="N28" s="51">
        <f t="shared" si="4"/>
        <v>0</v>
      </c>
    </row>
    <row r="29" spans="1:14" ht="15.75" thickBot="1">
      <c r="A29" s="56" t="s">
        <v>35</v>
      </c>
      <c r="B29" s="35">
        <v>28905</v>
      </c>
      <c r="C29" s="34">
        <f t="shared" si="0"/>
        <v>72.680412371134011</v>
      </c>
      <c r="D29" s="35">
        <v>345</v>
      </c>
      <c r="E29" s="33">
        <f t="shared" si="5"/>
        <v>83.782608695652172</v>
      </c>
      <c r="F29" s="34">
        <f t="shared" si="1"/>
        <v>0.89118012422359527</v>
      </c>
      <c r="G29" s="34">
        <f t="shared" si="2"/>
        <v>-15.617391304347834</v>
      </c>
      <c r="H29" s="34">
        <v>82.891428571428577</v>
      </c>
      <c r="I29" s="34">
        <v>99.4</v>
      </c>
      <c r="J29" s="35">
        <v>39770</v>
      </c>
      <c r="K29" s="32">
        <f t="shared" si="3"/>
        <v>-55</v>
      </c>
      <c r="L29" s="35">
        <v>400</v>
      </c>
      <c r="M29" s="35">
        <v>350</v>
      </c>
      <c r="N29" s="51">
        <f t="shared" si="4"/>
        <v>-5</v>
      </c>
    </row>
    <row r="30" spans="1:14" ht="16.5" thickBot="1">
      <c r="A30" s="38" t="s">
        <v>36</v>
      </c>
      <c r="B30" s="39">
        <f>B26+B27+B28+B29</f>
        <v>2220983</v>
      </c>
      <c r="C30" s="40">
        <f>B30/J30*100</f>
        <v>104.44886927707755</v>
      </c>
      <c r="D30" s="39">
        <f>D26+D27+D28+D29</f>
        <v>17745</v>
      </c>
      <c r="E30" s="40">
        <f t="shared" si="5"/>
        <v>125.16105945336714</v>
      </c>
      <c r="F30" s="40">
        <f t="shared" si="1"/>
        <v>-0.18486848066652328</v>
      </c>
      <c r="G30" s="40">
        <f t="shared" si="2"/>
        <v>6.9610594533671417</v>
      </c>
      <c r="H30" s="41">
        <v>125.34592793403367</v>
      </c>
      <c r="I30" s="40">
        <v>118.2</v>
      </c>
      <c r="J30" s="42">
        <f>J26+J27+J29</f>
        <v>2126383</v>
      </c>
      <c r="K30" s="57">
        <f>D30-L30</f>
        <v>-239</v>
      </c>
      <c r="L30" s="42">
        <f>L26+L27+L29</f>
        <v>17984</v>
      </c>
      <c r="M30" s="57">
        <f>M26+M27+M28+M29</f>
        <v>17706</v>
      </c>
      <c r="N30" s="57">
        <f>D30-M30</f>
        <v>39</v>
      </c>
    </row>
    <row r="31" spans="1:14">
      <c r="I31" s="58">
        <v>2022</v>
      </c>
      <c r="J31" s="58">
        <v>2022</v>
      </c>
      <c r="L31" s="58">
        <v>2022</v>
      </c>
    </row>
    <row r="32" spans="1:14">
      <c r="A32" t="s">
        <v>37</v>
      </c>
      <c r="D32">
        <f>L30</f>
        <v>17984</v>
      </c>
    </row>
    <row r="33" spans="1:4">
      <c r="A33" t="s">
        <v>38</v>
      </c>
      <c r="D33">
        <f>M30</f>
        <v>17706</v>
      </c>
    </row>
    <row r="34" spans="1:4">
      <c r="A34" t="s">
        <v>39</v>
      </c>
    </row>
    <row r="35" spans="1:4">
      <c r="A35" t="s">
        <v>40</v>
      </c>
      <c r="D35" s="59">
        <f>K30</f>
        <v>-239</v>
      </c>
    </row>
    <row r="36" spans="1:4">
      <c r="A36" t="s">
        <v>41</v>
      </c>
      <c r="D36">
        <f>N30</f>
        <v>39</v>
      </c>
    </row>
    <row r="38" spans="1:4">
      <c r="A38" s="60"/>
      <c r="B38" s="61"/>
      <c r="C38" s="61"/>
      <c r="D38" s="62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2023-09-05T10:41:17Z</dcterms:modified>
</cp:coreProperties>
</file>