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7" i="1" l="1"/>
  <c r="K27" i="1"/>
  <c r="E27" i="1"/>
  <c r="G27" i="1" s="1"/>
  <c r="C27" i="1"/>
  <c r="N26" i="1"/>
  <c r="E26" i="1"/>
  <c r="G26" i="1" s="1"/>
  <c r="C26" i="1"/>
  <c r="N25" i="1"/>
  <c r="K25" i="1"/>
  <c r="E25" i="1"/>
  <c r="G25" i="1" s="1"/>
  <c r="C25" i="1"/>
  <c r="M24" i="1"/>
  <c r="M28" i="1" s="1"/>
  <c r="D31" i="1" s="1"/>
  <c r="L24" i="1"/>
  <c r="L28" i="1" s="1"/>
  <c r="D30" i="1" s="1"/>
  <c r="J24" i="1"/>
  <c r="I24" i="1" s="1"/>
  <c r="D24" i="1"/>
  <c r="D28" i="1" s="1"/>
  <c r="B24" i="1"/>
  <c r="B28" i="1" s="1"/>
  <c r="N23" i="1"/>
  <c r="K23" i="1"/>
  <c r="E23" i="1"/>
  <c r="G23" i="1" s="1"/>
  <c r="C23" i="1"/>
  <c r="N22" i="1"/>
  <c r="K22" i="1"/>
  <c r="E22" i="1"/>
  <c r="G22" i="1" s="1"/>
  <c r="C22" i="1"/>
  <c r="N21" i="1"/>
  <c r="K21" i="1"/>
  <c r="E21" i="1"/>
  <c r="G21" i="1" s="1"/>
  <c r="C21" i="1"/>
  <c r="N20" i="1"/>
  <c r="K20" i="1"/>
  <c r="F20" i="1"/>
  <c r="E20" i="1"/>
  <c r="G20" i="1" s="1"/>
  <c r="C20" i="1"/>
  <c r="N19" i="1"/>
  <c r="K19" i="1"/>
  <c r="E19" i="1"/>
  <c r="G19" i="1" s="1"/>
  <c r="C19" i="1"/>
  <c r="N18" i="1"/>
  <c r="K18" i="1"/>
  <c r="E18" i="1"/>
  <c r="G18" i="1" s="1"/>
  <c r="C18" i="1"/>
  <c r="N17" i="1"/>
  <c r="K17" i="1"/>
  <c r="E17" i="1"/>
  <c r="G17" i="1" s="1"/>
  <c r="C17" i="1"/>
  <c r="N16" i="1"/>
  <c r="K16" i="1"/>
  <c r="F16" i="1"/>
  <c r="E16" i="1"/>
  <c r="G16" i="1" s="1"/>
  <c r="C16" i="1"/>
  <c r="N15" i="1"/>
  <c r="K15" i="1"/>
  <c r="E15" i="1"/>
  <c r="G15" i="1" s="1"/>
  <c r="C15" i="1"/>
  <c r="N14" i="1"/>
  <c r="K14" i="1"/>
  <c r="E14" i="1"/>
  <c r="G14" i="1" s="1"/>
  <c r="C14" i="1"/>
  <c r="N13" i="1"/>
  <c r="K13" i="1"/>
  <c r="E13" i="1"/>
  <c r="G13" i="1" s="1"/>
  <c r="C13" i="1"/>
  <c r="N12" i="1"/>
  <c r="K12" i="1"/>
  <c r="F12" i="1"/>
  <c r="E12" i="1"/>
  <c r="G12" i="1" s="1"/>
  <c r="C12" i="1"/>
  <c r="N11" i="1"/>
  <c r="K11" i="1"/>
  <c r="E11" i="1"/>
  <c r="G11" i="1" s="1"/>
  <c r="C11" i="1"/>
  <c r="N10" i="1"/>
  <c r="K10" i="1"/>
  <c r="E10" i="1"/>
  <c r="G10" i="1" s="1"/>
  <c r="C10" i="1"/>
  <c r="F10" i="1" l="1"/>
  <c r="F14" i="1"/>
  <c r="F18" i="1"/>
  <c r="F23" i="1"/>
  <c r="F25" i="1"/>
  <c r="F26" i="1"/>
  <c r="J28" i="1"/>
  <c r="I28" i="1" s="1"/>
  <c r="F11" i="1"/>
  <c r="F13" i="1"/>
  <c r="F15" i="1"/>
  <c r="F17" i="1"/>
  <c r="F19" i="1"/>
  <c r="F21" i="1"/>
  <c r="F22" i="1"/>
  <c r="E28" i="1"/>
  <c r="N28" i="1"/>
  <c r="D34" i="1" s="1"/>
  <c r="K28" i="1"/>
  <c r="D33" i="1" s="1"/>
  <c r="K24" i="1"/>
  <c r="C24" i="1"/>
  <c r="E24" i="1"/>
  <c r="N24" i="1"/>
  <c r="F27" i="1"/>
  <c r="C28" i="1" l="1"/>
  <c r="G24" i="1"/>
  <c r="F24" i="1"/>
  <c r="G28" i="1"/>
  <c r="F28" i="1"/>
</calcChain>
</file>

<file path=xl/sharedStrings.xml><?xml version="1.0" encoding="utf-8"?>
<sst xmlns="http://schemas.openxmlformats.org/spreadsheetml/2006/main" count="40" uniqueCount="40">
  <si>
    <t>Молоко 20.09.2023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</si>
  <si>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</si>
  <si>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</si>
  <si>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</si>
  <si>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</si>
  <si>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</si>
  <si>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</si>
  <si>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</si>
  <si>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</si>
  <si>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2022 году голов</t>
  </si>
  <si>
    <t>Кол-во коров в 2022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</si>
  <si>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</si>
  <si>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</si>
  <si>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</si>
  <si>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</si>
  <si>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</si>
  <si>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</si>
  <si>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</si>
  <si>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</si>
  <si>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</si>
  <si>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</si>
  <si>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</si>
  <si>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</si>
  <si>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</si>
  <si>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</si>
  <si>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</si>
  <si>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 "ПКЗ""Вологодский"</t>
  </si>
  <si>
    <t xml:space="preserve">ОАО "Заря" </t>
  </si>
  <si>
    <t>ОАО Совхоз "Заречье"</t>
  </si>
  <si>
    <t>АО "Осаново"</t>
  </si>
  <si>
    <t>ИТОГО</t>
  </si>
  <si>
    <t>КФХ "Оганесян Г.А."</t>
  </si>
  <si>
    <t>КФХ "Халмурзаев Н.У." Снасудово</t>
  </si>
  <si>
    <t>КФХ "Халмурзаев Н.У" Старое село</t>
  </si>
  <si>
    <t>Всего с кр.хозяйствами</t>
  </si>
  <si>
    <t>всего коров в 2022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</si>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</sst>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1" fillId="6" borderId="2" xfId="0" applyFont="1" applyFill="1" applyBorder="1"/>
    <xf numFmtId="3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0" fontId="3" fillId="6" borderId="8" xfId="0" applyFont="1" applyFill="1" applyBorder="1"/>
    <xf numFmtId="3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1" fillId="5" borderId="6" xfId="0" applyFont="1" applyFill="1" applyBorder="1"/>
    <xf numFmtId="3" fontId="0" fillId="5" borderId="6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center" vertical="center"/>
    </xf>
    <xf numFmtId="0" fontId="1" fillId="5" borderId="5" xfId="0" applyFont="1" applyFill="1" applyBorder="1"/>
    <xf numFmtId="3" fontId="0" fillId="5" borderId="5" xfId="0" applyNumberFormat="1" applyFill="1" applyBorder="1" applyAlignment="1">
      <alignment horizontal="center" vertical="center"/>
    </xf>
    <xf numFmtId="0" fontId="1" fillId="5" borderId="2" xfId="0" applyFont="1" applyFill="1" applyBorder="1"/>
    <xf numFmtId="3" fontId="0" fillId="5" borderId="2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N33" sqref="N33"/>
    </sheetView>
  </sheetViews>
  <sheetFormatPr defaultRowHeight="15" x14ac:dyDescent="0.25"/>
  <cols>
    <col min="1" max="1" width="39.140625" customWidth="1"/>
    <col min="2" max="2" width="9.5703125" customWidth="1"/>
  </cols>
  <sheetData>
    <row r="1" spans="1:14" ht="21" x14ac:dyDescent="0.35">
      <c r="A1" s="1" t="s">
        <v>0</v>
      </c>
      <c r="H1" s="2"/>
    </row>
    <row r="2" spans="1:14" x14ac:dyDescent="0.25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/>
      <c r="G2" s="8"/>
      <c r="H2" s="9" t="s">
        <v>6</v>
      </c>
      <c r="I2" s="10" t="s">
        <v>7</v>
      </c>
      <c r="J2" s="10" t="s">
        <v>8</v>
      </c>
      <c r="K2" s="11" t="s">
        <v>9</v>
      </c>
      <c r="L2" s="10" t="s">
        <v>10</v>
      </c>
      <c r="M2" s="12" t="s">
        <v>11</v>
      </c>
      <c r="N2" s="13"/>
    </row>
    <row r="3" spans="1:14" x14ac:dyDescent="0.25">
      <c r="A3" s="3"/>
      <c r="B3" s="14"/>
      <c r="C3" s="15"/>
      <c r="D3" s="6"/>
      <c r="E3" s="15"/>
      <c r="F3" s="5" t="s">
        <v>12</v>
      </c>
      <c r="G3" s="11" t="s">
        <v>13</v>
      </c>
      <c r="H3" s="9"/>
      <c r="I3" s="10"/>
      <c r="J3" s="10"/>
      <c r="K3" s="11"/>
      <c r="L3" s="10"/>
      <c r="M3" s="16" t="s">
        <v>14</v>
      </c>
      <c r="N3" s="11" t="s">
        <v>15</v>
      </c>
    </row>
    <row r="4" spans="1:14" x14ac:dyDescent="0.25">
      <c r="A4" s="3"/>
      <c r="B4" s="14"/>
      <c r="C4" s="15"/>
      <c r="D4" s="6"/>
      <c r="E4" s="15"/>
      <c r="F4" s="15"/>
      <c r="G4" s="11"/>
      <c r="H4" s="9"/>
      <c r="I4" s="10"/>
      <c r="J4" s="10"/>
      <c r="K4" s="11"/>
      <c r="L4" s="10"/>
      <c r="M4" s="16"/>
      <c r="N4" s="11"/>
    </row>
    <row r="5" spans="1:14" x14ac:dyDescent="0.25">
      <c r="A5" s="3"/>
      <c r="B5" s="14"/>
      <c r="C5" s="15"/>
      <c r="D5" s="6"/>
      <c r="E5" s="15"/>
      <c r="F5" s="15"/>
      <c r="G5" s="11"/>
      <c r="H5" s="9"/>
      <c r="I5" s="10"/>
      <c r="J5" s="10"/>
      <c r="K5" s="11"/>
      <c r="L5" s="10"/>
      <c r="M5" s="16"/>
      <c r="N5" s="11"/>
    </row>
    <row r="6" spans="1:14" x14ac:dyDescent="0.25">
      <c r="A6" s="3"/>
      <c r="B6" s="14"/>
      <c r="C6" s="15"/>
      <c r="D6" s="6"/>
      <c r="E6" s="15"/>
      <c r="F6" s="15"/>
      <c r="G6" s="11"/>
      <c r="H6" s="9"/>
      <c r="I6" s="10"/>
      <c r="J6" s="10"/>
      <c r="K6" s="11"/>
      <c r="L6" s="10"/>
      <c r="M6" s="16"/>
      <c r="N6" s="11"/>
    </row>
    <row r="7" spans="1:14" x14ac:dyDescent="0.25">
      <c r="A7" s="3"/>
      <c r="B7" s="14"/>
      <c r="C7" s="15"/>
      <c r="D7" s="6"/>
      <c r="E7" s="15"/>
      <c r="F7" s="15"/>
      <c r="G7" s="11"/>
      <c r="H7" s="9"/>
      <c r="I7" s="10"/>
      <c r="J7" s="10"/>
      <c r="K7" s="11"/>
      <c r="L7" s="10"/>
      <c r="M7" s="16"/>
      <c r="N7" s="11"/>
    </row>
    <row r="8" spans="1:14" x14ac:dyDescent="0.25">
      <c r="A8" s="3"/>
      <c r="B8" s="14"/>
      <c r="C8" s="15"/>
      <c r="D8" s="6"/>
      <c r="E8" s="15"/>
      <c r="F8" s="15"/>
      <c r="G8" s="11"/>
      <c r="H8" s="9"/>
      <c r="I8" s="10"/>
      <c r="J8" s="10"/>
      <c r="K8" s="11"/>
      <c r="L8" s="10"/>
      <c r="M8" s="16"/>
      <c r="N8" s="11"/>
    </row>
    <row r="9" spans="1:14" x14ac:dyDescent="0.25">
      <c r="A9" s="3"/>
      <c r="B9" s="17"/>
      <c r="C9" s="18"/>
      <c r="D9" s="6"/>
      <c r="E9" s="18"/>
      <c r="F9" s="18"/>
      <c r="G9" s="11"/>
      <c r="H9" s="9"/>
      <c r="I9" s="10"/>
      <c r="J9" s="10"/>
      <c r="K9" s="11"/>
      <c r="L9" s="10"/>
      <c r="M9" s="16"/>
      <c r="N9" s="11"/>
    </row>
    <row r="10" spans="1:14" x14ac:dyDescent="0.25">
      <c r="A10" s="19" t="s">
        <v>16</v>
      </c>
      <c r="B10" s="20">
        <v>127738</v>
      </c>
      <c r="C10" s="21">
        <f t="shared" ref="C10:C27" si="0">B10/J10*100</f>
        <v>106.2712146422629</v>
      </c>
      <c r="D10" s="20">
        <v>1018</v>
      </c>
      <c r="E10" s="21">
        <f>B10/D10</f>
        <v>125.47937131630648</v>
      </c>
      <c r="F10" s="21">
        <f t="shared" ref="F10:F28" si="1">E10-H10</f>
        <v>0.72003929273084566</v>
      </c>
      <c r="G10" s="21">
        <f t="shared" ref="G10:G28" si="2">E10-I10</f>
        <v>5.7582557784578796</v>
      </c>
      <c r="H10" s="21">
        <v>124.75933202357564</v>
      </c>
      <c r="I10" s="21">
        <v>119.7211155378486</v>
      </c>
      <c r="J10" s="22">
        <v>120200</v>
      </c>
      <c r="K10" s="20">
        <f>D10-L10</f>
        <v>14</v>
      </c>
      <c r="L10" s="23">
        <v>1004</v>
      </c>
      <c r="M10" s="20">
        <v>1018</v>
      </c>
      <c r="N10" s="20">
        <f t="shared" ref="N10:N27" si="3">D10-M10</f>
        <v>0</v>
      </c>
    </row>
    <row r="11" spans="1:14" x14ac:dyDescent="0.25">
      <c r="A11" s="19" t="s">
        <v>17</v>
      </c>
      <c r="B11" s="20">
        <v>148972</v>
      </c>
      <c r="C11" s="21">
        <f t="shared" si="0"/>
        <v>107.90693631569799</v>
      </c>
      <c r="D11" s="20">
        <v>1167</v>
      </c>
      <c r="E11" s="21">
        <f t="shared" ref="E11:E28" si="4">B11/D11</f>
        <v>127.65381319622965</v>
      </c>
      <c r="F11" s="21">
        <f t="shared" si="1"/>
        <v>-0.69408740359897081</v>
      </c>
      <c r="G11" s="21">
        <f t="shared" si="2"/>
        <v>3.0545352178903045</v>
      </c>
      <c r="H11" s="21">
        <v>128.34790059982862</v>
      </c>
      <c r="I11" s="21">
        <v>124.59927797833934</v>
      </c>
      <c r="J11" s="22">
        <v>138056</v>
      </c>
      <c r="K11" s="20">
        <f t="shared" ref="K11:K27" si="5">D11-L11</f>
        <v>59</v>
      </c>
      <c r="L11" s="23">
        <v>1108</v>
      </c>
      <c r="M11" s="20">
        <v>1167</v>
      </c>
      <c r="N11" s="20">
        <f t="shared" si="3"/>
        <v>0</v>
      </c>
    </row>
    <row r="12" spans="1:14" x14ac:dyDescent="0.25">
      <c r="A12" s="19" t="s">
        <v>18</v>
      </c>
      <c r="B12" s="20">
        <v>112817</v>
      </c>
      <c r="C12" s="21">
        <f t="shared" si="0"/>
        <v>99.429775082845666</v>
      </c>
      <c r="D12" s="20">
        <v>778</v>
      </c>
      <c r="E12" s="21">
        <f>B12/D12</f>
        <v>145.00899742930591</v>
      </c>
      <c r="F12" s="21">
        <f t="shared" si="1"/>
        <v>-4.0848329048843368</v>
      </c>
      <c r="G12" s="21">
        <f t="shared" si="2"/>
        <v>-1.9650958349427867</v>
      </c>
      <c r="H12" s="21">
        <v>149.09383033419024</v>
      </c>
      <c r="I12" s="21">
        <v>146.97409326424869</v>
      </c>
      <c r="J12" s="22">
        <v>113464</v>
      </c>
      <c r="K12" s="20">
        <f t="shared" si="5"/>
        <v>6</v>
      </c>
      <c r="L12" s="23">
        <v>772</v>
      </c>
      <c r="M12" s="20">
        <v>778</v>
      </c>
      <c r="N12" s="20">
        <f t="shared" si="3"/>
        <v>0</v>
      </c>
    </row>
    <row r="13" spans="1:14" x14ac:dyDescent="0.25">
      <c r="A13" s="19" t="s">
        <v>19</v>
      </c>
      <c r="B13" s="20">
        <v>113510</v>
      </c>
      <c r="C13" s="21">
        <f t="shared" si="0"/>
        <v>93.155519080837095</v>
      </c>
      <c r="D13" s="20">
        <v>1013</v>
      </c>
      <c r="E13" s="21">
        <f t="shared" si="4"/>
        <v>112.0533070088845</v>
      </c>
      <c r="F13" s="21">
        <f t="shared" si="1"/>
        <v>-2.2211253701875648</v>
      </c>
      <c r="G13" s="21">
        <f t="shared" si="2"/>
        <v>-3.1168253162572768</v>
      </c>
      <c r="H13" s="21">
        <v>114.27443237907207</v>
      </c>
      <c r="I13" s="21">
        <v>115.17013232514178</v>
      </c>
      <c r="J13" s="22">
        <v>121850</v>
      </c>
      <c r="K13" s="20">
        <f t="shared" si="5"/>
        <v>-45</v>
      </c>
      <c r="L13" s="23">
        <v>1058</v>
      </c>
      <c r="M13" s="20">
        <v>1013</v>
      </c>
      <c r="N13" s="20">
        <f t="shared" si="3"/>
        <v>0</v>
      </c>
    </row>
    <row r="14" spans="1:14" x14ac:dyDescent="0.25">
      <c r="A14" s="19" t="s">
        <v>20</v>
      </c>
      <c r="B14" s="20">
        <v>149401</v>
      </c>
      <c r="C14" s="21">
        <f>B14/J14*100</f>
        <v>109.09163928441036</v>
      </c>
      <c r="D14" s="20">
        <v>1200</v>
      </c>
      <c r="E14" s="21">
        <f t="shared" si="4"/>
        <v>124.50083333333333</v>
      </c>
      <c r="F14" s="21">
        <f t="shared" si="1"/>
        <v>-0.65000000000000568</v>
      </c>
      <c r="G14" s="21">
        <f t="shared" si="2"/>
        <v>10.375833333333333</v>
      </c>
      <c r="H14" s="21">
        <v>125.15083333333334</v>
      </c>
      <c r="I14" s="21">
        <v>114.125</v>
      </c>
      <c r="J14" s="22">
        <v>136950</v>
      </c>
      <c r="K14" s="20">
        <f t="shared" si="5"/>
        <v>0</v>
      </c>
      <c r="L14" s="23">
        <v>1200</v>
      </c>
      <c r="M14" s="20">
        <v>1200</v>
      </c>
      <c r="N14" s="20">
        <f t="shared" si="3"/>
        <v>0</v>
      </c>
    </row>
    <row r="15" spans="1:14" x14ac:dyDescent="0.25">
      <c r="A15" s="19" t="s">
        <v>21</v>
      </c>
      <c r="B15" s="20">
        <v>293559</v>
      </c>
      <c r="C15" s="21">
        <f t="shared" si="0"/>
        <v>103.10988567113328</v>
      </c>
      <c r="D15" s="20">
        <v>2350</v>
      </c>
      <c r="E15" s="21">
        <f t="shared" si="4"/>
        <v>124.91872340425532</v>
      </c>
      <c r="F15" s="21">
        <f t="shared" si="1"/>
        <v>0.41531914893616317</v>
      </c>
      <c r="G15" s="21">
        <f t="shared" si="2"/>
        <v>6.3410474359087914</v>
      </c>
      <c r="H15" s="21">
        <v>124.50340425531915</v>
      </c>
      <c r="I15" s="21">
        <v>118.57767596834653</v>
      </c>
      <c r="J15" s="22">
        <v>284705</v>
      </c>
      <c r="K15" s="20">
        <f t="shared" si="5"/>
        <v>-51</v>
      </c>
      <c r="L15" s="23">
        <v>2401</v>
      </c>
      <c r="M15" s="20">
        <v>2350</v>
      </c>
      <c r="N15" s="20">
        <f t="shared" si="3"/>
        <v>0</v>
      </c>
    </row>
    <row r="16" spans="1:14" x14ac:dyDescent="0.25">
      <c r="A16" s="19" t="s">
        <v>22</v>
      </c>
      <c r="B16" s="20">
        <v>51458</v>
      </c>
      <c r="C16" s="21">
        <f t="shared" si="0"/>
        <v>110.47942117354059</v>
      </c>
      <c r="D16" s="20">
        <v>420</v>
      </c>
      <c r="E16" s="21">
        <f t="shared" si="4"/>
        <v>122.51904761904763</v>
      </c>
      <c r="F16" s="21">
        <f t="shared" si="1"/>
        <v>-1.069047619047609</v>
      </c>
      <c r="G16" s="21">
        <f t="shared" si="2"/>
        <v>11.621428571428581</v>
      </c>
      <c r="H16" s="21">
        <v>123.58809523809524</v>
      </c>
      <c r="I16" s="21">
        <v>110.89761904761905</v>
      </c>
      <c r="J16" s="22">
        <v>46577</v>
      </c>
      <c r="K16" s="20">
        <f t="shared" si="5"/>
        <v>0</v>
      </c>
      <c r="L16" s="23">
        <v>420</v>
      </c>
      <c r="M16" s="20">
        <v>420</v>
      </c>
      <c r="N16" s="20">
        <f t="shared" si="3"/>
        <v>0</v>
      </c>
    </row>
    <row r="17" spans="1:14" x14ac:dyDescent="0.25">
      <c r="A17" s="19" t="s">
        <v>23</v>
      </c>
      <c r="B17" s="20">
        <v>241132</v>
      </c>
      <c r="C17" s="21">
        <f t="shared" si="0"/>
        <v>102.36542706741383</v>
      </c>
      <c r="D17" s="20">
        <v>1801</v>
      </c>
      <c r="E17" s="21">
        <f t="shared" si="4"/>
        <v>133.88784008883954</v>
      </c>
      <c r="F17" s="21">
        <f>E17-H17</f>
        <v>-1.5735702387562469</v>
      </c>
      <c r="G17" s="21">
        <f t="shared" si="2"/>
        <v>-1.2584593948093357</v>
      </c>
      <c r="H17" s="21">
        <v>135.46141032759579</v>
      </c>
      <c r="I17" s="21">
        <v>135.14629948364887</v>
      </c>
      <c r="J17" s="22">
        <v>235560</v>
      </c>
      <c r="K17" s="20">
        <f t="shared" si="5"/>
        <v>58</v>
      </c>
      <c r="L17" s="23">
        <v>1743</v>
      </c>
      <c r="M17" s="20">
        <v>1801</v>
      </c>
      <c r="N17" s="20">
        <f t="shared" si="3"/>
        <v>0</v>
      </c>
    </row>
    <row r="18" spans="1:14" x14ac:dyDescent="0.25">
      <c r="A18" s="19" t="s">
        <v>24</v>
      </c>
      <c r="B18" s="20">
        <v>187069</v>
      </c>
      <c r="C18" s="21">
        <f t="shared" si="0"/>
        <v>108.614543174323</v>
      </c>
      <c r="D18" s="20">
        <v>1670</v>
      </c>
      <c r="E18" s="21">
        <f t="shared" si="4"/>
        <v>112.01736526946108</v>
      </c>
      <c r="F18" s="21">
        <f t="shared" si="1"/>
        <v>-1.2000000000000028</v>
      </c>
      <c r="G18" s="21">
        <f t="shared" si="2"/>
        <v>6.8696241217199372</v>
      </c>
      <c r="H18" s="21">
        <v>113.21736526946108</v>
      </c>
      <c r="I18" s="21">
        <v>105.14774114774114</v>
      </c>
      <c r="J18" s="22">
        <v>172232</v>
      </c>
      <c r="K18" s="20">
        <f t="shared" si="5"/>
        <v>32</v>
      </c>
      <c r="L18" s="23">
        <v>1638</v>
      </c>
      <c r="M18" s="20">
        <v>1670</v>
      </c>
      <c r="N18" s="20">
        <f t="shared" si="3"/>
        <v>0</v>
      </c>
    </row>
    <row r="19" spans="1:14" x14ac:dyDescent="0.25">
      <c r="A19" s="19" t="s">
        <v>25</v>
      </c>
      <c r="B19" s="20">
        <v>51852</v>
      </c>
      <c r="C19" s="21">
        <f t="shared" si="0"/>
        <v>109.1092734044568</v>
      </c>
      <c r="D19" s="20">
        <v>650</v>
      </c>
      <c r="E19" s="21">
        <f t="shared" si="4"/>
        <v>79.772307692307692</v>
      </c>
      <c r="F19" s="21">
        <f t="shared" si="1"/>
        <v>4.5031945424605908</v>
      </c>
      <c r="G19" s="21">
        <f>E19-I19</f>
        <v>5.1679120879120859</v>
      </c>
      <c r="H19" s="21">
        <v>75.269113149847101</v>
      </c>
      <c r="I19" s="21">
        <v>74.604395604395606</v>
      </c>
      <c r="J19" s="22">
        <v>47523</v>
      </c>
      <c r="K19" s="20">
        <f t="shared" si="5"/>
        <v>13</v>
      </c>
      <c r="L19" s="23">
        <v>637</v>
      </c>
      <c r="M19" s="20">
        <v>654</v>
      </c>
      <c r="N19" s="20">
        <f t="shared" si="3"/>
        <v>-4</v>
      </c>
    </row>
    <row r="20" spans="1:14" x14ac:dyDescent="0.25">
      <c r="A20" s="19" t="s">
        <v>26</v>
      </c>
      <c r="B20" s="20">
        <v>129997</v>
      </c>
      <c r="C20" s="21">
        <f t="shared" si="0"/>
        <v>111.30547207452501</v>
      </c>
      <c r="D20" s="20">
        <v>830</v>
      </c>
      <c r="E20" s="21">
        <f t="shared" si="4"/>
        <v>156.62289156626505</v>
      </c>
      <c r="F20" s="21">
        <f t="shared" si="1"/>
        <v>-2.3349397590361605</v>
      </c>
      <c r="G20" s="21">
        <f t="shared" si="2"/>
        <v>11.538419516575601</v>
      </c>
      <c r="H20" s="21">
        <v>158.95783132530121</v>
      </c>
      <c r="I20" s="21">
        <v>145.08447204968945</v>
      </c>
      <c r="J20" s="20">
        <v>116793</v>
      </c>
      <c r="K20" s="20">
        <f t="shared" si="5"/>
        <v>25</v>
      </c>
      <c r="L20" s="23">
        <v>805</v>
      </c>
      <c r="M20" s="20">
        <v>830</v>
      </c>
      <c r="N20" s="20">
        <f t="shared" si="3"/>
        <v>0</v>
      </c>
    </row>
    <row r="21" spans="1:14" x14ac:dyDescent="0.25">
      <c r="A21" s="19" t="s">
        <v>27</v>
      </c>
      <c r="B21" s="20">
        <v>506154</v>
      </c>
      <c r="C21" s="21">
        <f t="shared" si="0"/>
        <v>107.17765962177374</v>
      </c>
      <c r="D21" s="20">
        <v>3856</v>
      </c>
      <c r="E21" s="21">
        <f t="shared" si="4"/>
        <v>131.2640041493776</v>
      </c>
      <c r="F21" s="21">
        <f t="shared" si="1"/>
        <v>-1.2721817988527278</v>
      </c>
      <c r="G21" s="21">
        <f t="shared" si="2"/>
        <v>5.2952124715968552</v>
      </c>
      <c r="H21" s="21">
        <v>132.53618594823033</v>
      </c>
      <c r="I21" s="21">
        <v>125.96879167778074</v>
      </c>
      <c r="J21" s="20">
        <v>472257</v>
      </c>
      <c r="K21" s="20">
        <f t="shared" si="5"/>
        <v>107</v>
      </c>
      <c r="L21" s="23">
        <v>3749</v>
      </c>
      <c r="M21" s="20">
        <v>3786</v>
      </c>
      <c r="N21" s="20">
        <f t="shared" si="3"/>
        <v>70</v>
      </c>
    </row>
    <row r="22" spans="1:14" x14ac:dyDescent="0.25">
      <c r="A22" s="24" t="s">
        <v>28</v>
      </c>
      <c r="B22" s="28"/>
      <c r="C22" s="29">
        <f t="shared" si="0"/>
        <v>0</v>
      </c>
      <c r="D22" s="28"/>
      <c r="E22" s="26" t="e">
        <f t="shared" si="4"/>
        <v>#DIV/0!</v>
      </c>
      <c r="F22" s="26" t="e">
        <f t="shared" si="1"/>
        <v>#DIV/0!</v>
      </c>
      <c r="G22" s="26" t="e">
        <f t="shared" si="2"/>
        <v>#DIV/0!</v>
      </c>
      <c r="H22" s="29" t="e">
        <v>#DIV/0!</v>
      </c>
      <c r="I22" s="26">
        <v>92.878947368421052</v>
      </c>
      <c r="J22" s="25">
        <v>17647</v>
      </c>
      <c r="K22" s="25">
        <f t="shared" si="5"/>
        <v>-190</v>
      </c>
      <c r="L22" s="27">
        <v>190</v>
      </c>
      <c r="M22" s="28"/>
      <c r="N22" s="25">
        <f t="shared" si="3"/>
        <v>0</v>
      </c>
    </row>
    <row r="23" spans="1:14" ht="15.75" thickBot="1" x14ac:dyDescent="0.3">
      <c r="A23" s="30" t="s">
        <v>29</v>
      </c>
      <c r="B23" s="31"/>
      <c r="C23" s="32">
        <f t="shared" si="0"/>
        <v>0</v>
      </c>
      <c r="D23" s="31"/>
      <c r="E23" s="32" t="e">
        <f t="shared" si="4"/>
        <v>#DIV/0!</v>
      </c>
      <c r="F23" s="32" t="e">
        <f t="shared" si="1"/>
        <v>#DIV/0!</v>
      </c>
      <c r="G23" s="32" t="e">
        <f t="shared" si="2"/>
        <v>#DIV/0!</v>
      </c>
      <c r="H23" s="32" t="e">
        <v>#DIV/0!</v>
      </c>
      <c r="I23" s="33">
        <v>85.714285714285708</v>
      </c>
      <c r="J23" s="34">
        <v>18000</v>
      </c>
      <c r="K23" s="34">
        <f t="shared" si="5"/>
        <v>-210</v>
      </c>
      <c r="L23" s="35">
        <v>210</v>
      </c>
      <c r="M23" s="36"/>
      <c r="N23" s="34">
        <f t="shared" si="3"/>
        <v>0</v>
      </c>
    </row>
    <row r="24" spans="1:14" ht="16.5" thickBot="1" x14ac:dyDescent="0.3">
      <c r="A24" s="37" t="s">
        <v>30</v>
      </c>
      <c r="B24" s="38">
        <f>SUM(B10:B23)</f>
        <v>2113659</v>
      </c>
      <c r="C24" s="39">
        <f>B24/J24*100</f>
        <v>103.51868485572142</v>
      </c>
      <c r="D24" s="38">
        <f>SUM(D10:D23)</f>
        <v>16753</v>
      </c>
      <c r="E24" s="39">
        <f>B24/D24</f>
        <v>126.16600011938161</v>
      </c>
      <c r="F24" s="39">
        <f t="shared" si="1"/>
        <v>-0.83076382860184594</v>
      </c>
      <c r="G24" s="39">
        <f t="shared" si="2"/>
        <v>5.5983000898569486</v>
      </c>
      <c r="H24" s="40">
        <v>126.99676394798345</v>
      </c>
      <c r="I24" s="39">
        <f>J24/L24</f>
        <v>120.56770002952466</v>
      </c>
      <c r="J24" s="41">
        <f>SUM(J10:J23)</f>
        <v>2041814</v>
      </c>
      <c r="K24" s="42">
        <f t="shared" si="5"/>
        <v>-182</v>
      </c>
      <c r="L24" s="43">
        <f>SUM(L10:L23)</f>
        <v>16935</v>
      </c>
      <c r="M24" s="43">
        <f>SUM(M10:M23)</f>
        <v>16687</v>
      </c>
      <c r="N24" s="44">
        <f t="shared" si="3"/>
        <v>66</v>
      </c>
    </row>
    <row r="25" spans="1:14" ht="15.75" thickBot="1" x14ac:dyDescent="0.3">
      <c r="A25" s="45" t="s">
        <v>31</v>
      </c>
      <c r="B25" s="46">
        <v>64380</v>
      </c>
      <c r="C25" s="47">
        <f t="shared" si="0"/>
        <v>102.77777777777777</v>
      </c>
      <c r="D25" s="46">
        <v>580</v>
      </c>
      <c r="E25" s="47">
        <f t="shared" si="4"/>
        <v>111</v>
      </c>
      <c r="F25" s="47">
        <f t="shared" si="1"/>
        <v>1</v>
      </c>
      <c r="G25" s="47">
        <f t="shared" si="2"/>
        <v>3</v>
      </c>
      <c r="H25" s="47">
        <v>110</v>
      </c>
      <c r="I25" s="47">
        <v>108</v>
      </c>
      <c r="J25" s="46">
        <v>62640</v>
      </c>
      <c r="K25" s="46">
        <f t="shared" si="5"/>
        <v>0</v>
      </c>
      <c r="L25" s="46">
        <v>580</v>
      </c>
      <c r="M25" s="46">
        <v>580</v>
      </c>
      <c r="N25" s="48">
        <f t="shared" si="3"/>
        <v>0</v>
      </c>
    </row>
    <row r="26" spans="1:14" ht="15.75" thickBot="1" x14ac:dyDescent="0.3">
      <c r="A26" s="49" t="s">
        <v>32</v>
      </c>
      <c r="B26" s="50">
        <v>9000</v>
      </c>
      <c r="C26" s="47" t="e">
        <f>B26/J26*100</f>
        <v>#DIV/0!</v>
      </c>
      <c r="D26" s="50">
        <v>120</v>
      </c>
      <c r="E26" s="47">
        <f t="shared" si="4"/>
        <v>75</v>
      </c>
      <c r="F26" s="47">
        <f t="shared" si="1"/>
        <v>0</v>
      </c>
      <c r="G26" s="47">
        <f t="shared" si="2"/>
        <v>75</v>
      </c>
      <c r="H26" s="47">
        <v>75</v>
      </c>
      <c r="I26" s="47"/>
      <c r="J26" s="50"/>
      <c r="K26" s="50"/>
      <c r="L26" s="50"/>
      <c r="M26" s="50">
        <v>120</v>
      </c>
      <c r="N26" s="48">
        <f t="shared" si="3"/>
        <v>0</v>
      </c>
    </row>
    <row r="27" spans="1:14" ht="15.75" thickBot="1" x14ac:dyDescent="0.3">
      <c r="A27" s="51" t="s">
        <v>33</v>
      </c>
      <c r="B27" s="52">
        <v>28814</v>
      </c>
      <c r="C27" s="53">
        <f t="shared" si="0"/>
        <v>72.451596680915259</v>
      </c>
      <c r="D27" s="52">
        <v>345</v>
      </c>
      <c r="E27" s="53">
        <f t="shared" si="4"/>
        <v>83.518840579710144</v>
      </c>
      <c r="F27" s="53">
        <f t="shared" si="1"/>
        <v>-0.54202898550724399</v>
      </c>
      <c r="G27" s="53">
        <f t="shared" si="2"/>
        <v>-15.881159420289862</v>
      </c>
      <c r="H27" s="53">
        <v>84.060869565217388</v>
      </c>
      <c r="I27" s="53">
        <v>99.4</v>
      </c>
      <c r="J27" s="52">
        <v>39770</v>
      </c>
      <c r="K27" s="52">
        <f t="shared" si="5"/>
        <v>-55</v>
      </c>
      <c r="L27" s="52">
        <v>400</v>
      </c>
      <c r="M27" s="52">
        <v>345</v>
      </c>
      <c r="N27" s="48">
        <f t="shared" si="3"/>
        <v>0</v>
      </c>
    </row>
    <row r="28" spans="1:14" ht="16.5" thickBot="1" x14ac:dyDescent="0.3">
      <c r="A28" s="37" t="s">
        <v>34</v>
      </c>
      <c r="B28" s="38">
        <f>B24+B25+B26+B27</f>
        <v>2215853</v>
      </c>
      <c r="C28" s="39">
        <f>B28/J28*100</f>
        <v>103.34055583744981</v>
      </c>
      <c r="D28" s="38">
        <f>D24+D25+D26+D27</f>
        <v>17798</v>
      </c>
      <c r="E28" s="39">
        <f t="shared" si="4"/>
        <v>124.50011237217664</v>
      </c>
      <c r="F28" s="39">
        <f t="shared" si="1"/>
        <v>-0.75344052653754545</v>
      </c>
      <c r="G28" s="39">
        <f t="shared" si="2"/>
        <v>4.8113599300890115</v>
      </c>
      <c r="H28" s="40">
        <v>125.25355289871419</v>
      </c>
      <c r="I28" s="39">
        <f>J28/L28</f>
        <v>119.68875244208763</v>
      </c>
      <c r="J28" s="41">
        <f>J24+J25+J27</f>
        <v>2144224</v>
      </c>
      <c r="K28" s="54">
        <f>D28-L28</f>
        <v>-117</v>
      </c>
      <c r="L28" s="41">
        <f>L24+L25+L27</f>
        <v>17915</v>
      </c>
      <c r="M28" s="54">
        <f>M24+M25+M26+M27</f>
        <v>17732</v>
      </c>
      <c r="N28" s="54">
        <f>D28-M28</f>
        <v>66</v>
      </c>
    </row>
    <row r="29" spans="1:14" x14ac:dyDescent="0.25">
      <c r="I29" s="55">
        <v>2022</v>
      </c>
      <c r="J29" s="55">
        <v>2022</v>
      </c>
      <c r="L29" s="55">
        <v>2022</v>
      </c>
    </row>
    <row r="30" spans="1:14" x14ac:dyDescent="0.25">
      <c r="A30" t="s">
        <v>35</v>
      </c>
      <c r="D30">
        <f>L28</f>
        <v>17915</v>
      </c>
    </row>
    <row r="31" spans="1:14" x14ac:dyDescent="0.25">
      <c r="A31" t="s">
        <v>36</v>
      </c>
      <c r="D31">
        <f>M28</f>
        <v>17732</v>
      </c>
    </row>
    <row r="32" spans="1:14" x14ac:dyDescent="0.25">
      <c r="A32" t="s">
        <v>37</v>
      </c>
    </row>
    <row r="33" spans="1:4" x14ac:dyDescent="0.25">
      <c r="A33" t="s">
        <v>38</v>
      </c>
      <c r="D33" s="56">
        <f>K28</f>
        <v>-117</v>
      </c>
    </row>
    <row r="34" spans="1:4" x14ac:dyDescent="0.25">
      <c r="A34" t="s">
        <v>39</v>
      </c>
      <c r="D34">
        <f>N28</f>
        <v>66</v>
      </c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2023-09-20T07:36:36Z</dcterms:modified>
</cp:coreProperties>
</file>