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33" i="1" l="1"/>
  <c r="M30" i="1"/>
  <c r="N29" i="1"/>
  <c r="K29" i="1"/>
  <c r="E29" i="1"/>
  <c r="G29" i="1" s="1"/>
  <c r="C29" i="1"/>
  <c r="N28" i="1"/>
  <c r="F28" i="1"/>
  <c r="E28" i="1"/>
  <c r="G28" i="1" s="1"/>
  <c r="C28" i="1"/>
  <c r="N27" i="1"/>
  <c r="K27" i="1"/>
  <c r="F27" i="1"/>
  <c r="E27" i="1"/>
  <c r="G27" i="1" s="1"/>
  <c r="C27" i="1"/>
  <c r="L26" i="1"/>
  <c r="L30" i="1" s="1"/>
  <c r="D32" i="1" s="1"/>
  <c r="J26" i="1"/>
  <c r="J30" i="1" s="1"/>
  <c r="E26" i="1"/>
  <c r="D26" i="1"/>
  <c r="D30" i="1" s="1"/>
  <c r="B26" i="1"/>
  <c r="B30" i="1" s="1"/>
  <c r="N25" i="1"/>
  <c r="K25" i="1"/>
  <c r="E25" i="1"/>
  <c r="F25" i="1" s="1"/>
  <c r="C25" i="1"/>
  <c r="N24" i="1"/>
  <c r="K24" i="1"/>
  <c r="E24" i="1"/>
  <c r="G24" i="1" s="1"/>
  <c r="C24" i="1"/>
  <c r="N23" i="1"/>
  <c r="K23" i="1"/>
  <c r="E23" i="1"/>
  <c r="F23" i="1" s="1"/>
  <c r="C23" i="1"/>
  <c r="N22" i="1"/>
  <c r="K22" i="1"/>
  <c r="E22" i="1"/>
  <c r="F22" i="1" s="1"/>
  <c r="C22" i="1"/>
  <c r="N21" i="1"/>
  <c r="K21" i="1"/>
  <c r="E21" i="1"/>
  <c r="G21" i="1" s="1"/>
  <c r="C21" i="1"/>
  <c r="N20" i="1"/>
  <c r="K20" i="1"/>
  <c r="E20" i="1"/>
  <c r="F20" i="1" s="1"/>
  <c r="C20" i="1"/>
  <c r="N19" i="1"/>
  <c r="K19" i="1"/>
  <c r="E19" i="1"/>
  <c r="G19" i="1" s="1"/>
  <c r="C19" i="1"/>
  <c r="N18" i="1"/>
  <c r="K18" i="1"/>
  <c r="E18" i="1"/>
  <c r="F18" i="1" s="1"/>
  <c r="C18" i="1"/>
  <c r="N17" i="1"/>
  <c r="K17" i="1"/>
  <c r="E17" i="1"/>
  <c r="F17" i="1" s="1"/>
  <c r="C17" i="1"/>
  <c r="N16" i="1"/>
  <c r="K16" i="1"/>
  <c r="E16" i="1"/>
  <c r="G16" i="1" s="1"/>
  <c r="C16" i="1"/>
  <c r="N15" i="1"/>
  <c r="K15" i="1"/>
  <c r="E15" i="1"/>
  <c r="F15" i="1" s="1"/>
  <c r="C15" i="1"/>
  <c r="N14" i="1"/>
  <c r="K14" i="1"/>
  <c r="E14" i="1"/>
  <c r="F14" i="1" s="1"/>
  <c r="C14" i="1"/>
  <c r="N13" i="1"/>
  <c r="K13" i="1"/>
  <c r="E13" i="1"/>
  <c r="F13" i="1" s="1"/>
  <c r="C13" i="1"/>
  <c r="N12" i="1"/>
  <c r="K12" i="1"/>
  <c r="E12" i="1"/>
  <c r="F12" i="1" s="1"/>
  <c r="C12" i="1"/>
  <c r="N11" i="1"/>
  <c r="K11" i="1"/>
  <c r="E11" i="1"/>
  <c r="F11" i="1" s="1"/>
  <c r="C11" i="1"/>
  <c r="N10" i="1"/>
  <c r="K10" i="1"/>
  <c r="E10" i="1"/>
  <c r="F10" i="1" s="1"/>
  <c r="C10" i="1"/>
  <c r="E30" i="1" l="1"/>
  <c r="C30" i="1"/>
  <c r="N30" i="1"/>
  <c r="D36" i="1" s="1"/>
  <c r="K30" i="1"/>
  <c r="D35" i="1" s="1"/>
  <c r="I30" i="1"/>
  <c r="G10" i="1"/>
  <c r="G11" i="1"/>
  <c r="G12" i="1"/>
  <c r="G13" i="1"/>
  <c r="G14" i="1"/>
  <c r="G15" i="1"/>
  <c r="G17" i="1"/>
  <c r="G18" i="1"/>
  <c r="G20" i="1"/>
  <c r="G22" i="1"/>
  <c r="G23" i="1"/>
  <c r="G25" i="1"/>
  <c r="F16" i="1"/>
  <c r="F19" i="1"/>
  <c r="F21" i="1"/>
  <c r="F24" i="1"/>
  <c r="F26" i="1"/>
  <c r="I26" i="1"/>
  <c r="G26" i="1" s="1"/>
  <c r="K26" i="1"/>
  <c r="N26" i="1"/>
  <c r="F29" i="1"/>
  <c r="C26" i="1"/>
  <c r="G30" i="1" l="1"/>
  <c r="F30" i="1"/>
</calcChain>
</file>

<file path=xl/sharedStrings.xml><?xml version="1.0" encoding="utf-8"?>
<sst xmlns="http://schemas.openxmlformats.org/spreadsheetml/2006/main" count="42" uniqueCount="42">
  <si>
    <t>Молоко 10.12.2023</t>
  </si>
  <si>
    <t>Наименование хозяйства</t>
  </si>
  <si>
    <t>Валовка (киллограмм)</t>
  </si>
  <si>
    <t>% к пр. году</t>
  </si>
  <si>
    <t>Кол-во коров голов</t>
  </si>
  <si>
    <t>на корову (килограмм)</t>
  </si>
  <si>
    <t>на корову пятидн. (пред-шест.)</t>
  </si>
  <si>
    <t>на корову прошлый год пятидневка</t>
  </si>
  <si>
    <t>Валовка пр. год (килограмм)</t>
  </si>
  <si>
    <t xml:space="preserve"> коров к 2022 году голов</t>
  </si>
  <si>
    <t>Кол-во коров в 2022 году голов</t>
  </si>
  <si>
    <t>поголовье</t>
  </si>
  <si>
    <t>к пятидн.  +,-</t>
  </si>
  <si>
    <t xml:space="preserve">к пр.году пятидн.   +,- </t>
  </si>
  <si>
    <t>прошлая пятидневка</t>
  </si>
  <si>
    <t>снижение / увеличение поголовья</t>
  </si>
  <si>
    <t>СХПК "Ильюшинский"</t>
  </si>
  <si>
    <t>СХПК  колхоз "Новленский"</t>
  </si>
  <si>
    <t>СХПК " Присухонское"</t>
  </si>
  <si>
    <t>СПК колхоз "Племзавод Пригородный"</t>
  </si>
  <si>
    <t>СХПК колхоз "Передовой"</t>
  </si>
  <si>
    <t>АО "Племзавод Родина"</t>
  </si>
  <si>
    <t>СХПК комбинат" Тепличный"</t>
  </si>
  <si>
    <t>СХПК "Племзавод Майский"</t>
  </si>
  <si>
    <t>СПК "Агрофирма Красная Звезда"</t>
  </si>
  <si>
    <t>ООО"Милка"</t>
  </si>
  <si>
    <t>СПК "ПКЗ""Вологодский"</t>
  </si>
  <si>
    <t>ОАО "Заря" отд.Молочное</t>
  </si>
  <si>
    <t xml:space="preserve">ОАО "Заря" </t>
  </si>
  <si>
    <t>ОАО "Заря" отд.Северная Ферма</t>
  </si>
  <si>
    <t>ОАО Совхоз "Заречье"</t>
  </si>
  <si>
    <t>АО "Осаново"</t>
  </si>
  <si>
    <t>ИТОГО</t>
  </si>
  <si>
    <t>КФХ "Оганесян Г.А."</t>
  </si>
  <si>
    <t>КФХ "Халмурзаев Н.У." Снасудово</t>
  </si>
  <si>
    <t>КФХ "Халмурзаев Н.У" Старое село</t>
  </si>
  <si>
    <t>Всего с кр.хозяйствами</t>
  </si>
  <si>
    <t>всего коров в 2022</t>
  </si>
  <si>
    <t>Всего коров в предыдущую пятидневку</t>
  </si>
  <si>
    <t>Отклонения по поголовью:</t>
  </si>
  <si>
    <t>к прошлому году</t>
  </si>
  <si>
    <t>к предыдущей пятидневке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</si>
</sst>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0" fillId="0" borderId="0" xfId="0" applyFill="1"/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3" borderId="1" xfId="0" applyFont="1" applyFill="1" applyBorder="1"/>
    <xf numFmtId="3" fontId="0" fillId="3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0" xfId="0" applyFill="1"/>
    <xf numFmtId="0" fontId="0" fillId="3" borderId="1" xfId="0" applyFill="1" applyBorder="1" applyAlignment="1">
      <alignment horizontal="center" vertical="center"/>
    </xf>
    <xf numFmtId="0" fontId="1" fillId="0" borderId="1" xfId="0" applyFont="1" applyBorder="1"/>
    <xf numFmtId="164" fontId="0" fillId="0" borderId="1" xfId="0" applyNumberFormat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0" fontId="1" fillId="4" borderId="2" xfId="0" applyFont="1" applyFill="1" applyBorder="1"/>
    <xf numFmtId="3" fontId="0" fillId="4" borderId="2" xfId="0" applyNumberFormat="1" applyFill="1" applyBorder="1" applyAlignment="1">
      <alignment horizontal="center" vertical="center"/>
    </xf>
    <xf numFmtId="164" fontId="0" fillId="4" borderId="2" xfId="0" applyNumberFormat="1" applyFill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4" borderId="7" xfId="0" applyNumberFormat="1" applyFill="1" applyBorder="1" applyAlignment="1">
      <alignment horizontal="center" vertical="center"/>
    </xf>
    <xf numFmtId="0" fontId="3" fillId="4" borderId="8" xfId="0" applyFont="1" applyFill="1" applyBorder="1"/>
    <xf numFmtId="3" fontId="1" fillId="4" borderId="9" xfId="0" applyNumberFormat="1" applyFont="1" applyFill="1" applyBorder="1" applyAlignment="1">
      <alignment horizontal="center" vertical="center"/>
    </xf>
    <xf numFmtId="164" fontId="1" fillId="4" borderId="8" xfId="0" applyNumberFormat="1" applyFont="1" applyFill="1" applyBorder="1" applyAlignment="1">
      <alignment horizontal="center" vertical="center"/>
    </xf>
    <xf numFmtId="164" fontId="1" fillId="4" borderId="9" xfId="0" applyNumberFormat="1" applyFont="1" applyFill="1" applyBorder="1" applyAlignment="1">
      <alignment horizontal="center" vertical="center"/>
    </xf>
    <xf numFmtId="3" fontId="1" fillId="4" borderId="10" xfId="0" applyNumberFormat="1" applyFont="1" applyFill="1" applyBorder="1" applyAlignment="1">
      <alignment horizontal="center" vertical="center"/>
    </xf>
    <xf numFmtId="3" fontId="1" fillId="4" borderId="11" xfId="0" applyNumberFormat="1" applyFont="1" applyFill="1" applyBorder="1" applyAlignment="1">
      <alignment horizontal="center" vertical="center"/>
    </xf>
    <xf numFmtId="0" fontId="1" fillId="3" borderId="6" xfId="0" applyFont="1" applyFill="1" applyBorder="1"/>
    <xf numFmtId="3" fontId="0" fillId="3" borderId="6" xfId="0" applyNumberFormat="1" applyFill="1" applyBorder="1" applyAlignment="1">
      <alignment horizontal="center" vertical="center"/>
    </xf>
    <xf numFmtId="164" fontId="0" fillId="3" borderId="6" xfId="0" applyNumberFormat="1" applyFill="1" applyBorder="1" applyAlignment="1">
      <alignment horizontal="center" vertical="center"/>
    </xf>
    <xf numFmtId="3" fontId="0" fillId="3" borderId="8" xfId="0" applyNumberFormat="1" applyFill="1" applyBorder="1" applyAlignment="1">
      <alignment horizontal="center" vertical="center"/>
    </xf>
    <xf numFmtId="0" fontId="1" fillId="3" borderId="5" xfId="0" applyFont="1" applyFill="1" applyBorder="1"/>
    <xf numFmtId="3" fontId="0" fillId="3" borderId="5" xfId="0" applyNumberFormat="1" applyFill="1" applyBorder="1" applyAlignment="1">
      <alignment horizontal="center" vertical="center"/>
    </xf>
    <xf numFmtId="164" fontId="0" fillId="4" borderId="6" xfId="0" applyNumberFormat="1" applyFill="1" applyBorder="1" applyAlignment="1">
      <alignment horizontal="center" vertical="center"/>
    </xf>
    <xf numFmtId="3" fontId="0" fillId="4" borderId="5" xfId="0" applyNumberFormat="1" applyFill="1" applyBorder="1" applyAlignment="1">
      <alignment horizontal="center" vertical="center"/>
    </xf>
    <xf numFmtId="0" fontId="1" fillId="3" borderId="2" xfId="0" applyFont="1" applyFill="1" applyBorder="1"/>
    <xf numFmtId="3" fontId="0" fillId="3" borderId="2" xfId="0" applyNumberForma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3" fontId="1" fillId="4" borderId="8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3" fontId="0" fillId="0" borderId="0" xfId="0" applyNumberFormat="1"/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3" fontId="1" fillId="6" borderId="9" xfId="0" applyNumberFormat="1" applyFont="1" applyFill="1" applyBorder="1" applyAlignment="1">
      <alignment horizontal="center" vertical="center"/>
    </xf>
    <xf numFmtId="3" fontId="1" fillId="6" borderId="8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workbookViewId="0">
      <selection activeCell="R18" sqref="R18:R19"/>
    </sheetView>
  </sheetViews>
  <sheetFormatPr defaultRowHeight="15" x14ac:dyDescent="0.25"/>
  <cols>
    <col min="1" max="1" width="39.7109375" customWidth="1"/>
    <col min="9" max="9" width="12.5703125" customWidth="1"/>
    <col min="13" max="14" width="11.85546875" customWidth="1"/>
  </cols>
  <sheetData>
    <row r="1" spans="1:14" ht="21" x14ac:dyDescent="0.35">
      <c r="A1" s="1" t="s">
        <v>0</v>
      </c>
      <c r="H1" s="2"/>
    </row>
    <row r="2" spans="1:14" x14ac:dyDescent="0.25">
      <c r="A2" s="3" t="s">
        <v>1</v>
      </c>
      <c r="B2" s="4" t="s">
        <v>2</v>
      </c>
      <c r="C2" s="5" t="s">
        <v>3</v>
      </c>
      <c r="D2" s="6" t="s">
        <v>4</v>
      </c>
      <c r="E2" s="5" t="s">
        <v>5</v>
      </c>
      <c r="F2" s="7"/>
      <c r="G2" s="8"/>
      <c r="H2" s="54" t="s">
        <v>6</v>
      </c>
      <c r="I2" s="53" t="s">
        <v>7</v>
      </c>
      <c r="J2" s="53" t="s">
        <v>8</v>
      </c>
      <c r="K2" s="9" t="s">
        <v>9</v>
      </c>
      <c r="L2" s="53" t="s">
        <v>10</v>
      </c>
      <c r="M2" s="10" t="s">
        <v>11</v>
      </c>
      <c r="N2" s="11"/>
    </row>
    <row r="3" spans="1:14" x14ac:dyDescent="0.25">
      <c r="A3" s="3"/>
      <c r="B3" s="12"/>
      <c r="C3" s="13"/>
      <c r="D3" s="6"/>
      <c r="E3" s="13"/>
      <c r="F3" s="5" t="s">
        <v>12</v>
      </c>
      <c r="G3" s="9" t="s">
        <v>13</v>
      </c>
      <c r="H3" s="54"/>
      <c r="I3" s="53"/>
      <c r="J3" s="53"/>
      <c r="K3" s="9"/>
      <c r="L3" s="53"/>
      <c r="M3" s="55" t="s">
        <v>14</v>
      </c>
      <c r="N3" s="9" t="s">
        <v>15</v>
      </c>
    </row>
    <row r="4" spans="1:14" x14ac:dyDescent="0.25">
      <c r="A4" s="3"/>
      <c r="B4" s="12"/>
      <c r="C4" s="13"/>
      <c r="D4" s="6"/>
      <c r="E4" s="13"/>
      <c r="F4" s="13"/>
      <c r="G4" s="9"/>
      <c r="H4" s="54"/>
      <c r="I4" s="53"/>
      <c r="J4" s="53"/>
      <c r="K4" s="9"/>
      <c r="L4" s="53"/>
      <c r="M4" s="55"/>
      <c r="N4" s="9"/>
    </row>
    <row r="5" spans="1:14" x14ac:dyDescent="0.25">
      <c r="A5" s="3"/>
      <c r="B5" s="12"/>
      <c r="C5" s="13"/>
      <c r="D5" s="6"/>
      <c r="E5" s="13"/>
      <c r="F5" s="13"/>
      <c r="G5" s="9"/>
      <c r="H5" s="54"/>
      <c r="I5" s="53"/>
      <c r="J5" s="53"/>
      <c r="K5" s="9"/>
      <c r="L5" s="53"/>
      <c r="M5" s="55"/>
      <c r="N5" s="9"/>
    </row>
    <row r="6" spans="1:14" x14ac:dyDescent="0.25">
      <c r="A6" s="3"/>
      <c r="B6" s="12"/>
      <c r="C6" s="13"/>
      <c r="D6" s="6"/>
      <c r="E6" s="13"/>
      <c r="F6" s="13"/>
      <c r="G6" s="9"/>
      <c r="H6" s="54"/>
      <c r="I6" s="53"/>
      <c r="J6" s="53"/>
      <c r="K6" s="9"/>
      <c r="L6" s="53"/>
      <c r="M6" s="55"/>
      <c r="N6" s="9"/>
    </row>
    <row r="7" spans="1:14" x14ac:dyDescent="0.25">
      <c r="A7" s="3"/>
      <c r="B7" s="12"/>
      <c r="C7" s="13"/>
      <c r="D7" s="6"/>
      <c r="E7" s="13"/>
      <c r="F7" s="13"/>
      <c r="G7" s="9"/>
      <c r="H7" s="54"/>
      <c r="I7" s="53"/>
      <c r="J7" s="53"/>
      <c r="K7" s="9"/>
      <c r="L7" s="53"/>
      <c r="M7" s="55"/>
      <c r="N7" s="9"/>
    </row>
    <row r="8" spans="1:14" x14ac:dyDescent="0.25">
      <c r="A8" s="3"/>
      <c r="B8" s="12"/>
      <c r="C8" s="13"/>
      <c r="D8" s="6"/>
      <c r="E8" s="13"/>
      <c r="F8" s="13"/>
      <c r="G8" s="9"/>
      <c r="H8" s="54"/>
      <c r="I8" s="53"/>
      <c r="J8" s="53"/>
      <c r="K8" s="9"/>
      <c r="L8" s="53"/>
      <c r="M8" s="55"/>
      <c r="N8" s="9"/>
    </row>
    <row r="9" spans="1:14" x14ac:dyDescent="0.25">
      <c r="A9" s="3"/>
      <c r="B9" s="14"/>
      <c r="C9" s="15"/>
      <c r="D9" s="6"/>
      <c r="E9" s="15"/>
      <c r="F9" s="15"/>
      <c r="G9" s="9"/>
      <c r="H9" s="54"/>
      <c r="I9" s="53"/>
      <c r="J9" s="53"/>
      <c r="K9" s="9"/>
      <c r="L9" s="53"/>
      <c r="M9" s="55"/>
      <c r="N9" s="9"/>
    </row>
    <row r="10" spans="1:14" s="21" customFormat="1" x14ac:dyDescent="0.25">
      <c r="A10" s="16" t="s">
        <v>16</v>
      </c>
      <c r="B10" s="17">
        <v>127224</v>
      </c>
      <c r="C10" s="18">
        <f t="shared" ref="C10:C29" si="0">B10/J10*100</f>
        <v>100.99868218408142</v>
      </c>
      <c r="D10" s="17">
        <v>1002</v>
      </c>
      <c r="E10" s="18">
        <f>B10/D10</f>
        <v>126.97005988023952</v>
      </c>
      <c r="F10" s="18">
        <f t="shared" ref="F10:F30" si="1">E10-H10</f>
        <v>0.23153692614769739</v>
      </c>
      <c r="G10" s="18">
        <f t="shared" ref="G10:G30" si="2">E10-I10</f>
        <v>1.7553481506172517</v>
      </c>
      <c r="H10" s="18">
        <v>126.73852295409182</v>
      </c>
      <c r="I10" s="18">
        <v>125.21471172962227</v>
      </c>
      <c r="J10" s="19">
        <v>125966</v>
      </c>
      <c r="K10" s="17">
        <f>D10-L10</f>
        <v>-4</v>
      </c>
      <c r="L10" s="20">
        <v>1006</v>
      </c>
      <c r="M10" s="17">
        <v>1002</v>
      </c>
      <c r="N10" s="17">
        <f t="shared" ref="N10:N29" si="3">D10-M10</f>
        <v>0</v>
      </c>
    </row>
    <row r="11" spans="1:14" s="21" customFormat="1" x14ac:dyDescent="0.25">
      <c r="A11" s="16" t="s">
        <v>17</v>
      </c>
      <c r="B11" s="17">
        <v>150084</v>
      </c>
      <c r="C11" s="18">
        <f t="shared" si="0"/>
        <v>107.17606312707537</v>
      </c>
      <c r="D11" s="17">
        <v>1184</v>
      </c>
      <c r="E11" s="18">
        <f t="shared" ref="E11:E30" si="4">B11/D11</f>
        <v>126.76013513513513</v>
      </c>
      <c r="F11" s="18">
        <f t="shared" si="1"/>
        <v>-4.5608108108112333E-2</v>
      </c>
      <c r="G11" s="18">
        <f t="shared" si="2"/>
        <v>5.0963645009040306</v>
      </c>
      <c r="H11" s="18">
        <v>126.80574324324324</v>
      </c>
      <c r="I11" s="18">
        <v>121.6637706342311</v>
      </c>
      <c r="J11" s="19">
        <v>140035</v>
      </c>
      <c r="K11" s="17">
        <f t="shared" ref="K11:K29" si="5">D11-L11</f>
        <v>33</v>
      </c>
      <c r="L11" s="20">
        <v>1151</v>
      </c>
      <c r="M11" s="17">
        <v>1184</v>
      </c>
      <c r="N11" s="17">
        <f t="shared" si="3"/>
        <v>0</v>
      </c>
    </row>
    <row r="12" spans="1:14" s="21" customFormat="1" x14ac:dyDescent="0.25">
      <c r="A12" s="16" t="s">
        <v>18</v>
      </c>
      <c r="B12" s="17">
        <v>121479</v>
      </c>
      <c r="C12" s="18">
        <f t="shared" si="0"/>
        <v>109.88304252259098</v>
      </c>
      <c r="D12" s="17">
        <v>772</v>
      </c>
      <c r="E12" s="18">
        <f t="shared" si="4"/>
        <v>157.35621761658032</v>
      </c>
      <c r="F12" s="18">
        <f t="shared" si="1"/>
        <v>2.7344559585492334</v>
      </c>
      <c r="G12" s="18">
        <f t="shared" si="2"/>
        <v>15.257245894215288</v>
      </c>
      <c r="H12" s="18">
        <v>154.62176165803109</v>
      </c>
      <c r="I12" s="18">
        <v>142.09897172236504</v>
      </c>
      <c r="J12" s="19">
        <v>110553</v>
      </c>
      <c r="K12" s="17">
        <f t="shared" si="5"/>
        <v>-6</v>
      </c>
      <c r="L12" s="20">
        <v>778</v>
      </c>
      <c r="M12" s="17">
        <v>772</v>
      </c>
      <c r="N12" s="17">
        <f t="shared" si="3"/>
        <v>0</v>
      </c>
    </row>
    <row r="13" spans="1:14" s="21" customFormat="1" x14ac:dyDescent="0.25">
      <c r="A13" s="16" t="s">
        <v>19</v>
      </c>
      <c r="B13" s="17">
        <v>117005</v>
      </c>
      <c r="C13" s="18">
        <f t="shared" si="0"/>
        <v>100.54135338345864</v>
      </c>
      <c r="D13" s="17">
        <v>1051</v>
      </c>
      <c r="E13" s="18">
        <f t="shared" si="4"/>
        <v>111.32730732635585</v>
      </c>
      <c r="F13" s="18">
        <f t="shared" si="1"/>
        <v>-5.3948620361560415</v>
      </c>
      <c r="G13" s="18">
        <f t="shared" si="2"/>
        <v>4.069242810226811</v>
      </c>
      <c r="H13" s="18">
        <v>116.72216936251189</v>
      </c>
      <c r="I13" s="18">
        <v>107.25806451612904</v>
      </c>
      <c r="J13" s="19">
        <v>116375</v>
      </c>
      <c r="K13" s="17">
        <f t="shared" si="5"/>
        <v>-34</v>
      </c>
      <c r="L13" s="20">
        <v>1085</v>
      </c>
      <c r="M13" s="17">
        <v>1051</v>
      </c>
      <c r="N13" s="17">
        <f t="shared" si="3"/>
        <v>0</v>
      </c>
    </row>
    <row r="14" spans="1:14" s="21" customFormat="1" x14ac:dyDescent="0.25">
      <c r="A14" s="16" t="s">
        <v>20</v>
      </c>
      <c r="B14" s="17">
        <v>154018</v>
      </c>
      <c r="C14" s="18">
        <f>B14/J14*100</f>
        <v>111.09043435611143</v>
      </c>
      <c r="D14" s="17">
        <v>1200</v>
      </c>
      <c r="E14" s="18">
        <f t="shared" si="4"/>
        <v>128.34833333333333</v>
      </c>
      <c r="F14" s="18">
        <f t="shared" si="1"/>
        <v>1.090833333333336</v>
      </c>
      <c r="G14" s="18">
        <f t="shared" si="2"/>
        <v>12.813333333333333</v>
      </c>
      <c r="H14" s="18">
        <v>127.25749999999999</v>
      </c>
      <c r="I14" s="18">
        <v>115.535</v>
      </c>
      <c r="J14" s="19">
        <v>138642</v>
      </c>
      <c r="K14" s="17">
        <f t="shared" si="5"/>
        <v>0</v>
      </c>
      <c r="L14" s="20">
        <v>1200</v>
      </c>
      <c r="M14" s="17">
        <v>1200</v>
      </c>
      <c r="N14" s="17">
        <f t="shared" si="3"/>
        <v>0</v>
      </c>
    </row>
    <row r="15" spans="1:14" s="21" customFormat="1" x14ac:dyDescent="0.25">
      <c r="A15" s="16" t="s">
        <v>21</v>
      </c>
      <c r="B15" s="17">
        <v>305935</v>
      </c>
      <c r="C15" s="18">
        <f t="shared" si="0"/>
        <v>104.64289012556394</v>
      </c>
      <c r="D15" s="17">
        <v>2401</v>
      </c>
      <c r="E15" s="18">
        <f t="shared" si="4"/>
        <v>127.4198250728863</v>
      </c>
      <c r="F15" s="18">
        <f t="shared" si="1"/>
        <v>0.24347827153950163</v>
      </c>
      <c r="G15" s="18">
        <f t="shared" si="2"/>
        <v>9.5323250728862945</v>
      </c>
      <c r="H15" s="18">
        <v>127.1763468013468</v>
      </c>
      <c r="I15" s="18">
        <v>117.8875</v>
      </c>
      <c r="J15" s="19">
        <v>292361</v>
      </c>
      <c r="K15" s="17">
        <f t="shared" si="5"/>
        <v>-79</v>
      </c>
      <c r="L15" s="20">
        <v>2480</v>
      </c>
      <c r="M15" s="17">
        <v>2376</v>
      </c>
      <c r="N15" s="17">
        <f t="shared" si="3"/>
        <v>25</v>
      </c>
    </row>
    <row r="16" spans="1:14" s="21" customFormat="1" x14ac:dyDescent="0.25">
      <c r="A16" s="16" t="s">
        <v>22</v>
      </c>
      <c r="B16" s="17">
        <v>51191</v>
      </c>
      <c r="C16" s="18">
        <f t="shared" si="0"/>
        <v>110.72873180333542</v>
      </c>
      <c r="D16" s="17">
        <v>420</v>
      </c>
      <c r="E16" s="18">
        <f t="shared" si="4"/>
        <v>121.88333333333334</v>
      </c>
      <c r="F16" s="18">
        <f t="shared" si="1"/>
        <v>-1.788095238095238</v>
      </c>
      <c r="G16" s="18">
        <f t="shared" si="2"/>
        <v>11.80952380952381</v>
      </c>
      <c r="H16" s="18">
        <v>123.67142857142858</v>
      </c>
      <c r="I16" s="18">
        <v>110.07380952380953</v>
      </c>
      <c r="J16" s="19">
        <v>46231</v>
      </c>
      <c r="K16" s="17">
        <f t="shared" si="5"/>
        <v>0</v>
      </c>
      <c r="L16" s="20">
        <v>420</v>
      </c>
      <c r="M16" s="17">
        <v>420</v>
      </c>
      <c r="N16" s="17">
        <f t="shared" si="3"/>
        <v>0</v>
      </c>
    </row>
    <row r="17" spans="1:14" s="21" customFormat="1" x14ac:dyDescent="0.25">
      <c r="A17" s="16" t="s">
        <v>23</v>
      </c>
      <c r="B17" s="17">
        <v>253022</v>
      </c>
      <c r="C17" s="18">
        <f t="shared" si="0"/>
        <v>98.419971682407308</v>
      </c>
      <c r="D17" s="17">
        <v>1754</v>
      </c>
      <c r="E17" s="18">
        <f t="shared" si="4"/>
        <v>144.25427594070695</v>
      </c>
      <c r="F17" s="18">
        <f>E17-H17</f>
        <v>-2.8151605988491042</v>
      </c>
      <c r="G17" s="18">
        <f t="shared" si="2"/>
        <v>1.1913933586257031</v>
      </c>
      <c r="H17" s="18">
        <v>147.06943653955605</v>
      </c>
      <c r="I17" s="18">
        <v>143.06288258208124</v>
      </c>
      <c r="J17" s="19">
        <v>257084</v>
      </c>
      <c r="K17" s="17">
        <f t="shared" si="5"/>
        <v>-43</v>
      </c>
      <c r="L17" s="20">
        <v>1797</v>
      </c>
      <c r="M17" s="17">
        <v>1757</v>
      </c>
      <c r="N17" s="17">
        <f t="shared" si="3"/>
        <v>-3</v>
      </c>
    </row>
    <row r="18" spans="1:14" s="21" customFormat="1" x14ac:dyDescent="0.25">
      <c r="A18" s="16" t="s">
        <v>24</v>
      </c>
      <c r="B18" s="17">
        <v>180989</v>
      </c>
      <c r="C18" s="18">
        <f t="shared" si="0"/>
        <v>120.1331501357388</v>
      </c>
      <c r="D18" s="17">
        <v>1678</v>
      </c>
      <c r="E18" s="18">
        <f t="shared" si="4"/>
        <v>107.85995232419548</v>
      </c>
      <c r="F18" s="18">
        <f t="shared" si="1"/>
        <v>-0.97268114910986014</v>
      </c>
      <c r="G18" s="18">
        <f t="shared" si="2"/>
        <v>14.689265867794731</v>
      </c>
      <c r="H18" s="18">
        <v>108.83263347330534</v>
      </c>
      <c r="I18" s="18">
        <v>93.170686456400745</v>
      </c>
      <c r="J18" s="19">
        <v>150657</v>
      </c>
      <c r="K18" s="17">
        <f t="shared" si="5"/>
        <v>61</v>
      </c>
      <c r="L18" s="20">
        <v>1617</v>
      </c>
      <c r="M18" s="17">
        <v>1667</v>
      </c>
      <c r="N18" s="17">
        <f t="shared" si="3"/>
        <v>11</v>
      </c>
    </row>
    <row r="19" spans="1:14" s="21" customFormat="1" x14ac:dyDescent="0.25">
      <c r="A19" s="16" t="s">
        <v>25</v>
      </c>
      <c r="B19" s="17">
        <v>54355</v>
      </c>
      <c r="C19" s="18">
        <f t="shared" si="0"/>
        <v>122.01993444978226</v>
      </c>
      <c r="D19" s="17">
        <v>673</v>
      </c>
      <c r="E19" s="18">
        <f t="shared" si="4"/>
        <v>80.765230312035655</v>
      </c>
      <c r="F19" s="18">
        <f t="shared" si="1"/>
        <v>-0.99812846659030185</v>
      </c>
      <c r="G19" s="18">
        <f>E19-I19</f>
        <v>12.963099414014351</v>
      </c>
      <c r="H19" s="18">
        <v>81.763358778625957</v>
      </c>
      <c r="I19" s="18">
        <v>67.802130898021304</v>
      </c>
      <c r="J19" s="17">
        <v>44546</v>
      </c>
      <c r="K19" s="17">
        <f t="shared" si="5"/>
        <v>16</v>
      </c>
      <c r="L19" s="22">
        <v>657</v>
      </c>
      <c r="M19" s="17">
        <v>655</v>
      </c>
      <c r="N19" s="17">
        <f t="shared" si="3"/>
        <v>18</v>
      </c>
    </row>
    <row r="20" spans="1:14" s="21" customFormat="1" x14ac:dyDescent="0.25">
      <c r="A20" s="16" t="s">
        <v>26</v>
      </c>
      <c r="B20" s="17">
        <v>129244</v>
      </c>
      <c r="C20" s="18">
        <f t="shared" si="0"/>
        <v>113.11395063889375</v>
      </c>
      <c r="D20" s="17">
        <v>805</v>
      </c>
      <c r="E20" s="18">
        <f t="shared" si="4"/>
        <v>160.55155279503106</v>
      </c>
      <c r="F20" s="18">
        <f t="shared" si="1"/>
        <v>-0.63354037267080798</v>
      </c>
      <c r="G20" s="18">
        <f t="shared" si="2"/>
        <v>18.613664596273281</v>
      </c>
      <c r="H20" s="18">
        <v>161.18509316770187</v>
      </c>
      <c r="I20" s="18">
        <v>141.93788819875778</v>
      </c>
      <c r="J20" s="19">
        <v>114260</v>
      </c>
      <c r="K20" s="17">
        <f t="shared" si="5"/>
        <v>0</v>
      </c>
      <c r="L20" s="20">
        <v>805</v>
      </c>
      <c r="M20" s="17">
        <v>805</v>
      </c>
      <c r="N20" s="17">
        <f t="shared" si="3"/>
        <v>0</v>
      </c>
    </row>
    <row r="21" spans="1:14" s="21" customFormat="1" hidden="1" x14ac:dyDescent="0.25">
      <c r="A21" s="16" t="s">
        <v>27</v>
      </c>
      <c r="B21" s="17"/>
      <c r="C21" s="18" t="e">
        <f t="shared" si="0"/>
        <v>#DIV/0!</v>
      </c>
      <c r="D21" s="17"/>
      <c r="E21" s="18" t="e">
        <f t="shared" si="4"/>
        <v>#DIV/0!</v>
      </c>
      <c r="F21" s="18" t="e">
        <f t="shared" si="1"/>
        <v>#DIV/0!</v>
      </c>
      <c r="G21" s="18" t="e">
        <f t="shared" si="2"/>
        <v>#DIV/0!</v>
      </c>
      <c r="H21" s="18" t="e">
        <v>#DIV/0!</v>
      </c>
      <c r="I21" s="18" t="e">
        <v>#DIV/0!</v>
      </c>
      <c r="J21" s="19"/>
      <c r="K21" s="17">
        <f t="shared" si="5"/>
        <v>0</v>
      </c>
      <c r="L21" s="20"/>
      <c r="M21" s="17"/>
      <c r="N21" s="17">
        <f t="shared" si="3"/>
        <v>0</v>
      </c>
    </row>
    <row r="22" spans="1:14" s="21" customFormat="1" x14ac:dyDescent="0.25">
      <c r="A22" s="16" t="s">
        <v>28</v>
      </c>
      <c r="B22" s="17">
        <v>524381</v>
      </c>
      <c r="C22" s="18">
        <f t="shared" si="0"/>
        <v>110.45366844162847</v>
      </c>
      <c r="D22" s="17">
        <v>3961</v>
      </c>
      <c r="E22" s="18">
        <f t="shared" si="4"/>
        <v>132.38601363292099</v>
      </c>
      <c r="F22" s="18">
        <f t="shared" si="1"/>
        <v>-0.71317045682914681</v>
      </c>
      <c r="G22" s="18">
        <f t="shared" si="2"/>
        <v>3.8314509467579683</v>
      </c>
      <c r="H22" s="18">
        <v>133.09918408975014</v>
      </c>
      <c r="I22" s="18">
        <v>128.55456268616302</v>
      </c>
      <c r="J22" s="19">
        <v>474752</v>
      </c>
      <c r="K22" s="17">
        <f t="shared" si="5"/>
        <v>268</v>
      </c>
      <c r="L22" s="20">
        <v>3693</v>
      </c>
      <c r="M22" s="17">
        <v>3922</v>
      </c>
      <c r="N22" s="17">
        <f t="shared" si="3"/>
        <v>39</v>
      </c>
    </row>
    <row r="23" spans="1:14" hidden="1" x14ac:dyDescent="0.25">
      <c r="A23" s="23" t="s">
        <v>29</v>
      </c>
      <c r="B23" s="19"/>
      <c r="C23" s="24" t="e">
        <f t="shared" si="0"/>
        <v>#DIV/0!</v>
      </c>
      <c r="D23" s="19"/>
      <c r="E23" s="24" t="e">
        <f t="shared" si="4"/>
        <v>#DIV/0!</v>
      </c>
      <c r="F23" s="24" t="e">
        <f t="shared" si="1"/>
        <v>#DIV/0!</v>
      </c>
      <c r="G23" s="24" t="e">
        <f t="shared" si="2"/>
        <v>#DIV/0!</v>
      </c>
      <c r="H23" s="24" t="e">
        <v>#DIV/0!</v>
      </c>
      <c r="I23" s="18" t="e">
        <v>#DIV/0!</v>
      </c>
      <c r="J23" s="19"/>
      <c r="K23" s="19">
        <f t="shared" si="5"/>
        <v>0</v>
      </c>
      <c r="L23" s="20"/>
      <c r="M23" s="19"/>
      <c r="N23" s="19">
        <f t="shared" si="3"/>
        <v>0</v>
      </c>
    </row>
    <row r="24" spans="1:14" x14ac:dyDescent="0.25">
      <c r="A24" s="23" t="s">
        <v>30</v>
      </c>
      <c r="B24" s="25"/>
      <c r="C24" s="26">
        <f t="shared" si="0"/>
        <v>0</v>
      </c>
      <c r="D24" s="25"/>
      <c r="E24" s="24" t="e">
        <f t="shared" si="4"/>
        <v>#DIV/0!</v>
      </c>
      <c r="F24" s="24" t="e">
        <f t="shared" si="1"/>
        <v>#DIV/0!</v>
      </c>
      <c r="G24" s="24" t="e">
        <f t="shared" si="2"/>
        <v>#DIV/0!</v>
      </c>
      <c r="H24" s="26" t="e">
        <v>#DIV/0!</v>
      </c>
      <c r="I24" s="18">
        <v>91.505494505494511</v>
      </c>
      <c r="J24" s="19">
        <v>16654</v>
      </c>
      <c r="K24" s="19">
        <f t="shared" si="5"/>
        <v>-182</v>
      </c>
      <c r="L24" s="20">
        <v>182</v>
      </c>
      <c r="M24" s="25"/>
      <c r="N24" s="19">
        <f t="shared" si="3"/>
        <v>0</v>
      </c>
    </row>
    <row r="25" spans="1:14" ht="15.75" thickBot="1" x14ac:dyDescent="0.3">
      <c r="A25" s="27" t="s">
        <v>31</v>
      </c>
      <c r="B25" s="28"/>
      <c r="C25" s="29">
        <f t="shared" si="0"/>
        <v>0</v>
      </c>
      <c r="D25" s="28"/>
      <c r="E25" s="29" t="e">
        <f t="shared" si="4"/>
        <v>#DIV/0!</v>
      </c>
      <c r="F25" s="29" t="e">
        <f t="shared" si="1"/>
        <v>#DIV/0!</v>
      </c>
      <c r="G25" s="29" t="e">
        <f t="shared" si="2"/>
        <v>#DIV/0!</v>
      </c>
      <c r="H25" s="29" t="e">
        <v>#DIV/0!</v>
      </c>
      <c r="I25" s="18">
        <v>77.571428571428569</v>
      </c>
      <c r="J25" s="30">
        <v>16290</v>
      </c>
      <c r="K25" s="30">
        <f t="shared" si="5"/>
        <v>-210</v>
      </c>
      <c r="L25" s="31">
        <v>210</v>
      </c>
      <c r="M25" s="32"/>
      <c r="N25" s="30">
        <f t="shared" si="3"/>
        <v>0</v>
      </c>
    </row>
    <row r="26" spans="1:14" ht="16.5" thickBot="1" x14ac:dyDescent="0.3">
      <c r="A26" s="33" t="s">
        <v>32</v>
      </c>
      <c r="B26" s="34">
        <f>SUM(B10:B25)</f>
        <v>2168927</v>
      </c>
      <c r="C26" s="35">
        <f>B26/J26*100</f>
        <v>106.09081562077201</v>
      </c>
      <c r="D26" s="34">
        <f>SUM(D10:D25)</f>
        <v>16901</v>
      </c>
      <c r="E26" s="35">
        <f>B26/D26</f>
        <v>128.33128217265249</v>
      </c>
      <c r="F26" s="35">
        <f t="shared" si="1"/>
        <v>-0.818917101632195</v>
      </c>
      <c r="G26" s="35">
        <f t="shared" si="2"/>
        <v>8.6423880798007815</v>
      </c>
      <c r="H26" s="36">
        <v>129.15019927428469</v>
      </c>
      <c r="I26" s="35">
        <f>J26/L26</f>
        <v>119.68889409285171</v>
      </c>
      <c r="J26" s="56">
        <f>SUM(J10:J25)</f>
        <v>2044406</v>
      </c>
      <c r="K26" s="37">
        <f t="shared" si="5"/>
        <v>-180</v>
      </c>
      <c r="L26" s="57">
        <f>SUM(L10:L25)</f>
        <v>17081</v>
      </c>
      <c r="M26" s="57">
        <v>16811</v>
      </c>
      <c r="N26" s="38">
        <f t="shared" si="3"/>
        <v>90</v>
      </c>
    </row>
    <row r="27" spans="1:14" s="21" customFormat="1" ht="15.75" thickBot="1" x14ac:dyDescent="0.3">
      <c r="A27" s="39" t="s">
        <v>33</v>
      </c>
      <c r="B27" s="40">
        <v>69600</v>
      </c>
      <c r="C27" s="41">
        <f t="shared" si="0"/>
        <v>100.84033613445378</v>
      </c>
      <c r="D27" s="40">
        <v>580</v>
      </c>
      <c r="E27" s="41">
        <f t="shared" si="4"/>
        <v>120</v>
      </c>
      <c r="F27" s="41">
        <f t="shared" si="1"/>
        <v>0</v>
      </c>
      <c r="G27" s="41">
        <f t="shared" si="2"/>
        <v>1</v>
      </c>
      <c r="H27" s="41">
        <v>120</v>
      </c>
      <c r="I27" s="41">
        <v>119</v>
      </c>
      <c r="J27" s="40">
        <v>69020</v>
      </c>
      <c r="K27" s="40">
        <f t="shared" si="5"/>
        <v>0</v>
      </c>
      <c r="L27" s="40">
        <v>580</v>
      </c>
      <c r="M27" s="40">
        <v>580</v>
      </c>
      <c r="N27" s="42">
        <f t="shared" si="3"/>
        <v>0</v>
      </c>
    </row>
    <row r="28" spans="1:14" s="21" customFormat="1" ht="15.75" thickBot="1" x14ac:dyDescent="0.3">
      <c r="A28" s="43" t="s">
        <v>34</v>
      </c>
      <c r="B28" s="44">
        <v>12500</v>
      </c>
      <c r="C28" s="41" t="e">
        <f>B28/J28*100</f>
        <v>#DIV/0!</v>
      </c>
      <c r="D28" s="44">
        <v>117</v>
      </c>
      <c r="E28" s="41">
        <f t="shared" si="4"/>
        <v>106.83760683760684</v>
      </c>
      <c r="F28" s="41">
        <f t="shared" si="1"/>
        <v>12.820512820512818</v>
      </c>
      <c r="G28" s="41">
        <f t="shared" si="2"/>
        <v>106.83760683760684</v>
      </c>
      <c r="H28" s="41">
        <v>94.017094017094024</v>
      </c>
      <c r="I28" s="45"/>
      <c r="J28" s="46"/>
      <c r="K28" s="46"/>
      <c r="L28" s="46"/>
      <c r="M28" s="44">
        <v>117</v>
      </c>
      <c r="N28" s="42">
        <f t="shared" si="3"/>
        <v>0</v>
      </c>
    </row>
    <row r="29" spans="1:14" s="21" customFormat="1" ht="15.75" thickBot="1" x14ac:dyDescent="0.3">
      <c r="A29" s="47" t="s">
        <v>35</v>
      </c>
      <c r="B29" s="48">
        <v>28065</v>
      </c>
      <c r="C29" s="49">
        <f t="shared" si="0"/>
        <v>88.31859521037228</v>
      </c>
      <c r="D29" s="48">
        <v>333</v>
      </c>
      <c r="E29" s="49">
        <f t="shared" si="4"/>
        <v>84.27927927927928</v>
      </c>
      <c r="F29" s="49">
        <f t="shared" si="1"/>
        <v>-1.0236618971913032</v>
      </c>
      <c r="G29" s="49">
        <f t="shared" si="2"/>
        <v>4.8792792792792739</v>
      </c>
      <c r="H29" s="49">
        <v>85.302941176470583</v>
      </c>
      <c r="I29" s="41">
        <v>79.400000000000006</v>
      </c>
      <c r="J29" s="48">
        <v>31777</v>
      </c>
      <c r="K29" s="48">
        <f t="shared" si="5"/>
        <v>-67</v>
      </c>
      <c r="L29" s="48">
        <v>400</v>
      </c>
      <c r="M29" s="48">
        <v>340</v>
      </c>
      <c r="N29" s="42">
        <f t="shared" si="3"/>
        <v>-7</v>
      </c>
    </row>
    <row r="30" spans="1:14" ht="16.5" thickBot="1" x14ac:dyDescent="0.3">
      <c r="A30" s="33" t="s">
        <v>36</v>
      </c>
      <c r="B30" s="34">
        <f>B26+B27+B28+B29</f>
        <v>2279092</v>
      </c>
      <c r="C30" s="35">
        <f>B30/J30*100</f>
        <v>106.24132075146268</v>
      </c>
      <c r="D30" s="34">
        <f>D26+D27+D28+D29</f>
        <v>17931</v>
      </c>
      <c r="E30" s="35">
        <f t="shared" si="4"/>
        <v>127.10345212202331</v>
      </c>
      <c r="F30" s="35">
        <f t="shared" si="1"/>
        <v>-0.68380695462393248</v>
      </c>
      <c r="G30" s="35">
        <f t="shared" si="2"/>
        <v>8.3280244048426511</v>
      </c>
      <c r="H30" s="36">
        <v>127.78725907664725</v>
      </c>
      <c r="I30" s="35">
        <f>J30/L30</f>
        <v>118.77542771718066</v>
      </c>
      <c r="J30" s="56">
        <f>J26+J27+J28+J29</f>
        <v>2145203</v>
      </c>
      <c r="K30" s="50">
        <f>D30-L30</f>
        <v>-130</v>
      </c>
      <c r="L30" s="56">
        <f>L26+L27+L28+L29</f>
        <v>18061</v>
      </c>
      <c r="M30" s="50">
        <f>M26+M27+M28+M29</f>
        <v>17848</v>
      </c>
      <c r="N30" s="50">
        <f>D30-M30</f>
        <v>83</v>
      </c>
    </row>
    <row r="31" spans="1:14" x14ac:dyDescent="0.25">
      <c r="I31" s="51">
        <v>2022</v>
      </c>
      <c r="J31" s="51">
        <v>2022</v>
      </c>
      <c r="L31" s="51">
        <v>2022</v>
      </c>
    </row>
    <row r="32" spans="1:14" x14ac:dyDescent="0.25">
      <c r="A32" t="s">
        <v>37</v>
      </c>
      <c r="D32">
        <f>L30</f>
        <v>18061</v>
      </c>
    </row>
    <row r="33" spans="1:4" x14ac:dyDescent="0.25">
      <c r="A33" t="s">
        <v>38</v>
      </c>
      <c r="D33">
        <f>M30</f>
        <v>17848</v>
      </c>
    </row>
    <row r="34" spans="1:4" x14ac:dyDescent="0.25">
      <c r="A34" t="s">
        <v>39</v>
      </c>
    </row>
    <row r="35" spans="1:4" x14ac:dyDescent="0.25">
      <c r="A35" t="s">
        <v>40</v>
      </c>
      <c r="D35" s="52">
        <f>K30</f>
        <v>-130</v>
      </c>
    </row>
    <row r="36" spans="1:4" x14ac:dyDescent="0.25">
      <c r="A36" t="s">
        <v>41</v>
      </c>
      <c r="D36">
        <f>N30</f>
        <v>83</v>
      </c>
    </row>
  </sheetData>
  <mergeCells count="16">
    <mergeCell ref="H2:H9"/>
    <mergeCell ref="I2:I9"/>
    <mergeCell ref="J2:J9"/>
    <mergeCell ref="K2:K9"/>
    <mergeCell ref="L2:L9"/>
    <mergeCell ref="M2:N2"/>
    <mergeCell ref="M3:M9"/>
    <mergeCell ref="N3:N9"/>
    <mergeCell ref="A2:A9"/>
    <mergeCell ref="B2:B9"/>
    <mergeCell ref="C2:C9"/>
    <mergeCell ref="D2:D9"/>
    <mergeCell ref="E2:E9"/>
    <mergeCell ref="F2:G2"/>
    <mergeCell ref="F3:F9"/>
    <mergeCell ref="G3:G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2023-12-11T12:06:09Z</dcterms:modified>
</cp:coreProperties>
</file>