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D26" i="1" l="1"/>
  <c r="AC26" i="1"/>
  <c r="AB26" i="1"/>
  <c r="AA26" i="1"/>
  <c r="Z26" i="1"/>
  <c r="Y26" i="1"/>
  <c r="V26" i="1"/>
  <c r="V28" i="1" s="1"/>
  <c r="U26" i="1"/>
  <c r="U28" i="1" s="1"/>
  <c r="T26" i="1"/>
  <c r="S26" i="1"/>
  <c r="S28" i="1" s="1"/>
  <c r="R26" i="1"/>
  <c r="Q26" i="1"/>
  <c r="Q28" i="1" s="1"/>
  <c r="P26" i="1"/>
  <c r="O26" i="1"/>
  <c r="O28" i="1" s="1"/>
  <c r="N26" i="1"/>
  <c r="M26" i="1"/>
  <c r="M28" i="1" s="1"/>
  <c r="L26" i="1"/>
  <c r="K26" i="1"/>
  <c r="K28" i="1" s="1"/>
  <c r="J26" i="1"/>
  <c r="J28" i="1" s="1"/>
  <c r="H26" i="1"/>
  <c r="H28" i="1" s="1"/>
  <c r="G26" i="1"/>
  <c r="G28" i="1" s="1"/>
  <c r="E26" i="1"/>
  <c r="E28" i="1" s="1"/>
  <c r="D26" i="1"/>
  <c r="F26" i="1" s="1"/>
  <c r="W25" i="1"/>
  <c r="T25" i="1"/>
  <c r="R25" i="1"/>
  <c r="P25" i="1"/>
  <c r="N25" i="1"/>
  <c r="L25" i="1"/>
  <c r="I25" i="1"/>
  <c r="F25" i="1"/>
  <c r="B25" i="1"/>
  <c r="C25" i="1" s="1"/>
  <c r="N24" i="1"/>
  <c r="L24" i="1"/>
  <c r="W23" i="1"/>
  <c r="T23" i="1"/>
  <c r="R23" i="1"/>
  <c r="P23" i="1"/>
  <c r="N23" i="1"/>
  <c r="L23" i="1"/>
  <c r="I23" i="1"/>
  <c r="F23" i="1"/>
  <c r="B23" i="1"/>
  <c r="C23" i="1" s="1"/>
  <c r="W22" i="1"/>
  <c r="T22" i="1"/>
  <c r="R22" i="1"/>
  <c r="P22" i="1"/>
  <c r="N22" i="1"/>
  <c r="L22" i="1"/>
  <c r="I22" i="1"/>
  <c r="F22" i="1"/>
  <c r="B22" i="1"/>
  <c r="C22" i="1" s="1"/>
  <c r="W21" i="1"/>
  <c r="T21" i="1"/>
  <c r="R21" i="1"/>
  <c r="P21" i="1"/>
  <c r="N21" i="1"/>
  <c r="L21" i="1"/>
  <c r="I21" i="1"/>
  <c r="F21" i="1"/>
  <c r="B21" i="1"/>
  <c r="C21" i="1" s="1"/>
  <c r="W20" i="1"/>
  <c r="T20" i="1"/>
  <c r="R20" i="1"/>
  <c r="P20" i="1"/>
  <c r="N20" i="1"/>
  <c r="L20" i="1"/>
  <c r="I20" i="1"/>
  <c r="F20" i="1"/>
  <c r="B20" i="1"/>
  <c r="C20" i="1" s="1"/>
  <c r="W19" i="1"/>
  <c r="T19" i="1"/>
  <c r="R19" i="1"/>
  <c r="P19" i="1"/>
  <c r="N19" i="1"/>
  <c r="L19" i="1"/>
  <c r="I19" i="1"/>
  <c r="F19" i="1"/>
  <c r="B19" i="1"/>
  <c r="C19" i="1" s="1"/>
  <c r="W18" i="1"/>
  <c r="T18" i="1"/>
  <c r="R18" i="1"/>
  <c r="P18" i="1"/>
  <c r="N18" i="1"/>
  <c r="L18" i="1"/>
  <c r="I18" i="1"/>
  <c r="F18" i="1"/>
  <c r="B18" i="1"/>
  <c r="C18" i="1" s="1"/>
  <c r="W17" i="1"/>
  <c r="T17" i="1"/>
  <c r="R17" i="1"/>
  <c r="P17" i="1"/>
  <c r="N17" i="1"/>
  <c r="L17" i="1"/>
  <c r="I17" i="1"/>
  <c r="F17" i="1"/>
  <c r="B17" i="1"/>
  <c r="C17" i="1" s="1"/>
  <c r="W16" i="1"/>
  <c r="T16" i="1"/>
  <c r="R16" i="1"/>
  <c r="P16" i="1"/>
  <c r="N16" i="1"/>
  <c r="L16" i="1"/>
  <c r="I16" i="1"/>
  <c r="F16" i="1"/>
  <c r="B16" i="1"/>
  <c r="C16" i="1" s="1"/>
  <c r="W15" i="1"/>
  <c r="T15" i="1"/>
  <c r="R15" i="1"/>
  <c r="P15" i="1"/>
  <c r="N15" i="1"/>
  <c r="L15" i="1"/>
  <c r="I15" i="1"/>
  <c r="F15" i="1"/>
  <c r="B15" i="1"/>
  <c r="C15" i="1" s="1"/>
  <c r="W14" i="1"/>
  <c r="T14" i="1"/>
  <c r="R14" i="1"/>
  <c r="P14" i="1"/>
  <c r="N14" i="1"/>
  <c r="L14" i="1"/>
  <c r="I14" i="1"/>
  <c r="F14" i="1"/>
  <c r="B14" i="1"/>
  <c r="C14" i="1" s="1"/>
  <c r="W13" i="1"/>
  <c r="T13" i="1"/>
  <c r="R13" i="1"/>
  <c r="P13" i="1"/>
  <c r="N13" i="1"/>
  <c r="L13" i="1"/>
  <c r="I13" i="1"/>
  <c r="F13" i="1"/>
  <c r="B13" i="1"/>
  <c r="C13" i="1" s="1"/>
  <c r="W12" i="1"/>
  <c r="T12" i="1"/>
  <c r="R12" i="1"/>
  <c r="P12" i="1"/>
  <c r="N12" i="1"/>
  <c r="L12" i="1"/>
  <c r="I12" i="1"/>
  <c r="F12" i="1"/>
  <c r="B12" i="1"/>
  <c r="C12" i="1" s="1"/>
  <c r="W11" i="1"/>
  <c r="T11" i="1"/>
  <c r="R11" i="1"/>
  <c r="P11" i="1"/>
  <c r="N11" i="1"/>
  <c r="L11" i="1"/>
  <c r="I11" i="1"/>
  <c r="F11" i="1"/>
  <c r="B11" i="1"/>
  <c r="C11" i="1" s="1"/>
  <c r="W10" i="1"/>
  <c r="T10" i="1"/>
  <c r="R10" i="1"/>
  <c r="P10" i="1"/>
  <c r="N10" i="1"/>
  <c r="L10" i="1"/>
  <c r="I10" i="1"/>
  <c r="F10" i="1"/>
  <c r="B10" i="1"/>
  <c r="C10" i="1" s="1"/>
  <c r="W9" i="1"/>
  <c r="T9" i="1"/>
  <c r="R9" i="1"/>
  <c r="P9" i="1"/>
  <c r="N9" i="1"/>
  <c r="L9" i="1"/>
  <c r="I9" i="1"/>
  <c r="F9" i="1"/>
  <c r="B9" i="1"/>
  <c r="C9" i="1" s="1"/>
  <c r="W8" i="1"/>
  <c r="T8" i="1"/>
  <c r="R8" i="1"/>
  <c r="P8" i="1"/>
  <c r="N8" i="1"/>
  <c r="L8" i="1"/>
  <c r="I8" i="1"/>
  <c r="F8" i="1"/>
  <c r="B8" i="1"/>
  <c r="C8" i="1" s="1"/>
  <c r="W7" i="1"/>
  <c r="T7" i="1"/>
  <c r="R7" i="1"/>
  <c r="P7" i="1"/>
  <c r="N7" i="1"/>
  <c r="L7" i="1"/>
  <c r="I7" i="1"/>
  <c r="F7" i="1"/>
  <c r="B7" i="1"/>
  <c r="B26" i="1" s="1"/>
  <c r="W6" i="1"/>
  <c r="T6" i="1"/>
  <c r="R6" i="1"/>
  <c r="P6" i="1"/>
  <c r="N6" i="1"/>
  <c r="L6" i="1"/>
  <c r="I6" i="1"/>
  <c r="F6" i="1"/>
  <c r="C6" i="1"/>
  <c r="B28" i="1" l="1"/>
  <c r="C26" i="1"/>
  <c r="C7" i="1"/>
  <c r="I26" i="1"/>
  <c r="W26" i="1"/>
  <c r="D28" i="1"/>
</calcChain>
</file>

<file path=xl/sharedStrings.xml><?xml version="1.0" encoding="utf-8"?>
<sst xmlns="http://schemas.openxmlformats.org/spreadsheetml/2006/main" count="108" uniqueCount="55">
  <si>
    <t xml:space="preserve"> ХОД УБОРКИ УРОЖАЯ  на 20  сентября       2023 года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</si>
  <si>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</si>
  <si>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</si>
  <si>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</si>
  <si>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</si>
  <si>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</si>
  <si>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</si>
  <si>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</si>
  <si>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</si>
  <si>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</si>
  <si>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</si>
  <si>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</si>
  <si>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</si>
  <si>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</si>
  <si>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</si>
  <si>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</si>
  <si>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Намолочено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</si>
  <si>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</si>
  <si>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</si>
  <si>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</si>
  <si>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</si>
  <si>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</si>
  <si>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</si>
  <si>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</si>
  <si>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</si>
  <si>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</si>
  <si>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</si>
  <si>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</si>
  <si>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</si>
  <si>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</si>
  <si>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</si>
  <si>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</si>
  <si>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СХПК Ильюшинский</t>
  </si>
  <si>
    <t>СХПК Новленский</t>
  </si>
  <si>
    <t>СХПК Присухонское</t>
  </si>
  <si>
    <t>СПК ПЗ  Пригородный</t>
  </si>
  <si>
    <t>СХПК Передовой</t>
  </si>
  <si>
    <t>АО Племзавод Родина</t>
  </si>
  <si>
    <t>СХПК Тепличный</t>
  </si>
  <si>
    <t>СХПК П-зд Майский</t>
  </si>
  <si>
    <t>А-Ф Красная Звезда</t>
  </si>
  <si>
    <t>ООО "Милка"</t>
  </si>
  <si>
    <t>СПК ПКЗ Вологодский</t>
  </si>
  <si>
    <t>ОАО Заря</t>
  </si>
  <si>
    <t>КФХ Оганесян Г.А.</t>
  </si>
  <si>
    <t>к-х Механикова А.А.</t>
  </si>
  <si>
    <t>ООО "ЛУЧ"</t>
  </si>
  <si>
    <t>КХ Жуковой А.В.</t>
  </si>
  <si>
    <t>ОАО Совхоз Заречье</t>
  </si>
  <si>
    <t>Заря , Гряз. Р.</t>
  </si>
  <si>
    <t>КХ Пылова А. А.</t>
  </si>
  <si>
    <t>ООО Агропром</t>
  </si>
  <si>
    <t>По ВМО (по округу)</t>
  </si>
  <si>
    <t>2022 г.</t>
  </si>
  <si>
    <t>отклонение, +,-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</si>
</sst>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\-??&quot;р.&quot;_-;_-@_-"/>
  </numFmts>
  <fonts count="15" x14ac:knownFonts="1">
    <font>
      <sz val="11"/>
      <color theme="1"/>
      <name val="Calibri"/>
      <family val="2"/>
      <scheme val="minor"/>
    </font>
    <font>
      <b/>
      <sz val="9"/>
      <name val="Arial Cyr"/>
    </font>
    <font>
      <sz val="8"/>
      <name val="Arial CYR"/>
    </font>
    <font>
      <sz val="9"/>
      <name val="Arial Cyr"/>
    </font>
    <font>
      <sz val="9"/>
      <color theme="1"/>
      <name val="Arial Cyr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 Cy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color theme="1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1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/>
    <xf numFmtId="164" fontId="3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/>
    <xf numFmtId="164" fontId="3" fillId="0" borderId="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/>
    <xf numFmtId="1" fontId="4" fillId="2" borderId="6" xfId="0" applyNumberFormat="1" applyFont="1" applyFill="1" applyBorder="1"/>
    <xf numFmtId="0" fontId="5" fillId="4" borderId="6" xfId="0" applyFont="1" applyFill="1" applyBorder="1" applyAlignment="1">
      <alignment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7" fillId="2" borderId="6" xfId="0" applyNumberFormat="1" applyFont="1" applyFill="1" applyBorder="1" applyAlignment="1">
      <alignment wrapText="1"/>
    </xf>
    <xf numFmtId="0" fontId="7" fillId="4" borderId="6" xfId="0" applyFont="1" applyFill="1" applyBorder="1"/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wrapText="1"/>
    </xf>
    <xf numFmtId="164" fontId="8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wrapText="1"/>
    </xf>
    <xf numFmtId="0" fontId="8" fillId="2" borderId="6" xfId="0" applyNumberFormat="1" applyFont="1" applyFill="1" applyBorder="1" applyAlignment="1">
      <alignment wrapText="1"/>
    </xf>
    <xf numFmtId="0" fontId="9" fillId="2" borderId="6" xfId="0" applyNumberFormat="1" applyFont="1" applyFill="1" applyBorder="1"/>
    <xf numFmtId="1" fontId="10" fillId="2" borderId="6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/>
    <xf numFmtId="164" fontId="8" fillId="2" borderId="6" xfId="0" applyNumberFormat="1" applyFont="1" applyFill="1" applyBorder="1" applyAlignment="1">
      <alignment wrapText="1"/>
    </xf>
    <xf numFmtId="1" fontId="12" fillId="4" borderId="6" xfId="1" applyNumberFormat="1" applyFont="1" applyFill="1" applyBorder="1" applyAlignment="1" applyProtection="1">
      <alignment horizontal="center" vertical="center"/>
      <protection locked="0"/>
    </xf>
    <xf numFmtId="1" fontId="12" fillId="4" borderId="6" xfId="1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wrapText="1"/>
    </xf>
    <xf numFmtId="1" fontId="4" fillId="2" borderId="6" xfId="0" applyNumberFormat="1" applyFont="1" applyFill="1" applyBorder="1" applyAlignment="1">
      <alignment wrapText="1"/>
    </xf>
    <xf numFmtId="164" fontId="4" fillId="2" borderId="6" xfId="0" applyNumberFormat="1" applyFont="1" applyFill="1" applyBorder="1"/>
    <xf numFmtId="0" fontId="1" fillId="2" borderId="6" xfId="0" applyNumberFormat="1" applyFont="1" applyFill="1" applyBorder="1"/>
    <xf numFmtId="1" fontId="13" fillId="2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/>
    <xf numFmtId="164" fontId="3" fillId="2" borderId="6" xfId="0" applyNumberFormat="1" applyFont="1" applyFill="1" applyBorder="1" applyAlignment="1">
      <alignment wrapText="1"/>
    </xf>
    <xf numFmtId="1" fontId="3" fillId="2" borderId="6" xfId="0" applyNumberFormat="1" applyFont="1" applyFill="1" applyBorder="1" applyAlignment="1">
      <alignment wrapText="1"/>
    </xf>
    <xf numFmtId="164" fontId="3" fillId="2" borderId="6" xfId="0" applyNumberFormat="1" applyFont="1" applyFill="1" applyBorder="1"/>
    <xf numFmtId="3" fontId="14" fillId="2" borderId="6" xfId="0" applyNumberFormat="1" applyFont="1" applyFill="1" applyBorder="1" applyAlignment="1">
      <alignment horizontal="center" wrapText="1"/>
    </xf>
    <xf numFmtId="1" fontId="14" fillId="2" borderId="6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workbookViewId="0">
      <selection activeCell="L35" sqref="L35"/>
    </sheetView>
  </sheetViews>
  <sheetFormatPr defaultRowHeight="15" x14ac:dyDescent="0.25"/>
  <cols>
    <col min="1" max="1" width="23.7109375" bestFit="1" customWidth="1"/>
    <col min="2" max="2" width="6.7109375" bestFit="1" customWidth="1"/>
    <col min="3" max="3" width="9" bestFit="1" customWidth="1"/>
    <col min="4" max="4" width="6.85546875" bestFit="1" customWidth="1"/>
    <col min="5" max="5" width="7.140625" bestFit="1" customWidth="1"/>
    <col min="6" max="6" width="8.5703125" bestFit="1" customWidth="1"/>
    <col min="7" max="7" width="5.85546875" bestFit="1" customWidth="1"/>
    <col min="8" max="8" width="5.5703125" bestFit="1" customWidth="1"/>
    <col min="9" max="9" width="9" bestFit="1" customWidth="1"/>
    <col min="10" max="10" width="8.42578125" bestFit="1" customWidth="1"/>
    <col min="11" max="11" width="6.140625" bestFit="1" customWidth="1"/>
    <col min="12" max="12" width="9" bestFit="1" customWidth="1"/>
    <col min="13" max="13" width="6.7109375" bestFit="1" customWidth="1"/>
    <col min="14" max="14" width="8.5703125" bestFit="1" customWidth="1"/>
    <col min="15" max="15" width="5.5703125" bestFit="1" customWidth="1"/>
    <col min="16" max="16" width="9" bestFit="1" customWidth="1"/>
    <col min="17" max="17" width="8.85546875" bestFit="1" customWidth="1"/>
    <col min="18" max="18" width="8.5703125" bestFit="1" customWidth="1"/>
    <col min="19" max="19" width="5.5703125" bestFit="1" customWidth="1"/>
    <col min="20" max="20" width="9" bestFit="1" customWidth="1"/>
    <col min="21" max="21" width="6.85546875" bestFit="1" customWidth="1"/>
    <col min="22" max="22" width="7.140625" bestFit="1" customWidth="1"/>
    <col min="23" max="23" width="8" bestFit="1" customWidth="1"/>
    <col min="24" max="24" width="23.7109375" bestFit="1" customWidth="1"/>
    <col min="26" max="26" width="8.5703125" bestFit="1" customWidth="1"/>
    <col min="27" max="27" width="7.85546875" bestFit="1" customWidth="1"/>
    <col min="29" max="29" width="7.7109375" bestFit="1" customWidth="1"/>
    <col min="30" max="30" width="5.140625" bestFit="1" customWidth="1"/>
  </cols>
  <sheetData>
    <row r="1" spans="1:3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5"/>
      <c r="AA1" s="5"/>
      <c r="AB1" s="5"/>
      <c r="AC1" s="5"/>
      <c r="AD1" s="6"/>
    </row>
    <row r="2" spans="1:30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4"/>
      <c r="Z2" s="5"/>
      <c r="AA2" s="5"/>
      <c r="AB2" s="5"/>
      <c r="AC2" s="5"/>
      <c r="AD2" s="6"/>
    </row>
    <row r="3" spans="1:30" x14ac:dyDescent="0.25">
      <c r="A3" s="10" t="s">
        <v>2</v>
      </c>
      <c r="B3" s="11" t="s">
        <v>3</v>
      </c>
      <c r="C3" s="12"/>
      <c r="D3" s="12"/>
      <c r="E3" s="12"/>
      <c r="F3" s="12"/>
      <c r="G3" s="13"/>
      <c r="H3" s="14" t="s">
        <v>4</v>
      </c>
      <c r="I3" s="15"/>
      <c r="J3" s="16"/>
      <c r="K3" s="14" t="s">
        <v>5</v>
      </c>
      <c r="L3" s="15"/>
      <c r="M3" s="15"/>
      <c r="N3" s="16"/>
      <c r="O3" s="14" t="s">
        <v>6</v>
      </c>
      <c r="P3" s="15"/>
      <c r="Q3" s="15"/>
      <c r="R3" s="16"/>
      <c r="S3" s="11" t="s">
        <v>7</v>
      </c>
      <c r="T3" s="12"/>
      <c r="U3" s="12"/>
      <c r="V3" s="12"/>
      <c r="W3" s="13"/>
      <c r="X3" s="17" t="s">
        <v>2</v>
      </c>
      <c r="Y3" s="18" t="s">
        <v>8</v>
      </c>
      <c r="Z3" s="19"/>
      <c r="AA3" s="19"/>
      <c r="AB3" s="19"/>
      <c r="AC3" s="20"/>
      <c r="AD3" s="21"/>
    </row>
    <row r="4" spans="1:30" ht="48" x14ac:dyDescent="0.25">
      <c r="A4" s="22"/>
      <c r="B4" s="23" t="s">
        <v>9</v>
      </c>
      <c r="C4" s="24" t="s">
        <v>10</v>
      </c>
      <c r="D4" s="25" t="s">
        <v>11</v>
      </c>
      <c r="E4" s="23" t="s">
        <v>12</v>
      </c>
      <c r="F4" s="23" t="s">
        <v>13</v>
      </c>
      <c r="G4" s="24" t="s">
        <v>14</v>
      </c>
      <c r="H4" s="24" t="s">
        <v>15</v>
      </c>
      <c r="I4" s="24" t="s">
        <v>10</v>
      </c>
      <c r="J4" s="24" t="s">
        <v>16</v>
      </c>
      <c r="K4" s="24" t="s">
        <v>17</v>
      </c>
      <c r="L4" s="24" t="s">
        <v>10</v>
      </c>
      <c r="M4" s="24" t="s">
        <v>18</v>
      </c>
      <c r="N4" s="24" t="s">
        <v>19</v>
      </c>
      <c r="O4" s="24" t="s">
        <v>15</v>
      </c>
      <c r="P4" s="24" t="s">
        <v>10</v>
      </c>
      <c r="Q4" s="24" t="s">
        <v>20</v>
      </c>
      <c r="R4" s="24" t="s">
        <v>19</v>
      </c>
      <c r="S4" s="24" t="s">
        <v>15</v>
      </c>
      <c r="T4" s="26" t="s">
        <v>10</v>
      </c>
      <c r="U4" s="27" t="s">
        <v>11</v>
      </c>
      <c r="V4" s="27" t="s">
        <v>12</v>
      </c>
      <c r="W4" s="26" t="s">
        <v>19</v>
      </c>
      <c r="X4" s="28"/>
      <c r="Y4" s="27" t="s">
        <v>21</v>
      </c>
      <c r="Z4" s="27" t="s">
        <v>22</v>
      </c>
      <c r="AA4" s="27" t="s">
        <v>23</v>
      </c>
      <c r="AB4" s="27" t="s">
        <v>24</v>
      </c>
      <c r="AC4" s="27" t="s">
        <v>25</v>
      </c>
      <c r="AD4" s="29" t="s">
        <v>26</v>
      </c>
    </row>
    <row r="5" spans="1:30" x14ac:dyDescent="0.25">
      <c r="A5" s="30" t="s">
        <v>27</v>
      </c>
      <c r="B5" s="23" t="s">
        <v>28</v>
      </c>
      <c r="C5" s="23" t="s">
        <v>29</v>
      </c>
      <c r="D5" s="25" t="s">
        <v>28</v>
      </c>
      <c r="E5" s="23" t="s">
        <v>30</v>
      </c>
      <c r="F5" s="23" t="s">
        <v>31</v>
      </c>
      <c r="G5" s="23" t="s">
        <v>30</v>
      </c>
      <c r="H5" s="23" t="s">
        <v>28</v>
      </c>
      <c r="I5" s="23" t="s">
        <v>29</v>
      </c>
      <c r="J5" s="23" t="s">
        <v>30</v>
      </c>
      <c r="K5" s="23" t="s">
        <v>28</v>
      </c>
      <c r="L5" s="23" t="s">
        <v>29</v>
      </c>
      <c r="M5" s="24" t="s">
        <v>30</v>
      </c>
      <c r="N5" s="23" t="s">
        <v>31</v>
      </c>
      <c r="O5" s="23" t="s">
        <v>28</v>
      </c>
      <c r="P5" s="23" t="s">
        <v>29</v>
      </c>
      <c r="Q5" s="23" t="s">
        <v>30</v>
      </c>
      <c r="R5" s="23" t="s">
        <v>31</v>
      </c>
      <c r="S5" s="23" t="s">
        <v>28</v>
      </c>
      <c r="T5" s="27" t="s">
        <v>29</v>
      </c>
      <c r="U5" s="27"/>
      <c r="V5" s="27" t="s">
        <v>30</v>
      </c>
      <c r="W5" s="27" t="s">
        <v>31</v>
      </c>
      <c r="X5" s="31"/>
      <c r="Y5" s="27" t="s">
        <v>28</v>
      </c>
      <c r="Z5" s="27" t="s">
        <v>28</v>
      </c>
      <c r="AA5" s="27" t="s">
        <v>28</v>
      </c>
      <c r="AB5" s="27" t="s">
        <v>28</v>
      </c>
      <c r="AC5" s="27" t="s">
        <v>28</v>
      </c>
      <c r="AD5" s="32"/>
    </row>
    <row r="6" spans="1:30" x14ac:dyDescent="0.25">
      <c r="A6" s="33" t="s">
        <v>32</v>
      </c>
      <c r="B6" s="34">
        <v>1200</v>
      </c>
      <c r="C6" s="34">
        <f t="shared" ref="C6:C26" si="0">B6/Y6*100</f>
        <v>100</v>
      </c>
      <c r="D6" s="34">
        <v>1200</v>
      </c>
      <c r="E6" s="34">
        <v>3685</v>
      </c>
      <c r="F6" s="34">
        <f t="shared" ref="F6:F26" si="1">E6/D6*10</f>
        <v>30.708333333333332</v>
      </c>
      <c r="G6" s="34"/>
      <c r="H6" s="34"/>
      <c r="I6" s="34">
        <f t="shared" ref="I6:I26" si="2">H6/Z6*100</f>
        <v>0</v>
      </c>
      <c r="J6" s="34"/>
      <c r="K6" s="34"/>
      <c r="L6" s="34" t="e">
        <f t="shared" ref="L6:L26" si="3">K6/AB6*100</f>
        <v>#DIV/0!</v>
      </c>
      <c r="M6" s="34"/>
      <c r="N6" s="34" t="e">
        <f t="shared" ref="N6:N26" si="4">M6/K6*10</f>
        <v>#DIV/0!</v>
      </c>
      <c r="O6" s="34"/>
      <c r="P6" s="34" t="e">
        <f t="shared" ref="P6:P26" si="5">O6/AC6*100</f>
        <v>#DIV/0!</v>
      </c>
      <c r="Q6" s="34"/>
      <c r="R6" s="35" t="e">
        <f t="shared" ref="R6:R26" si="6">Q6/O6*10</f>
        <v>#DIV/0!</v>
      </c>
      <c r="S6" s="35">
        <v>150</v>
      </c>
      <c r="T6" s="35">
        <f t="shared" ref="T6:T26" si="7">S6/AD6*100</f>
        <v>100</v>
      </c>
      <c r="U6" s="35">
        <v>150</v>
      </c>
      <c r="V6" s="35">
        <v>353</v>
      </c>
      <c r="W6" s="36">
        <f t="shared" ref="W6:W23" si="8">V6/S6*10</f>
        <v>23.533333333333335</v>
      </c>
      <c r="X6" s="37" t="s">
        <v>32</v>
      </c>
      <c r="Y6" s="38">
        <v>1200</v>
      </c>
      <c r="Z6" s="38">
        <v>30</v>
      </c>
      <c r="AA6" s="38"/>
      <c r="AB6" s="38"/>
      <c r="AC6" s="38"/>
      <c r="AD6" s="39">
        <v>150</v>
      </c>
    </row>
    <row r="7" spans="1:30" x14ac:dyDescent="0.25">
      <c r="A7" s="33" t="s">
        <v>33</v>
      </c>
      <c r="B7" s="34">
        <f t="shared" ref="B7:B25" si="9">D7</f>
        <v>1630</v>
      </c>
      <c r="C7" s="34">
        <f t="shared" si="0"/>
        <v>100</v>
      </c>
      <c r="D7" s="34">
        <v>1630</v>
      </c>
      <c r="E7" s="34">
        <v>6131</v>
      </c>
      <c r="F7" s="34">
        <f t="shared" si="1"/>
        <v>37.613496932515332</v>
      </c>
      <c r="G7" s="34"/>
      <c r="H7" s="34"/>
      <c r="I7" s="34">
        <f t="shared" si="2"/>
        <v>0</v>
      </c>
      <c r="J7" s="34"/>
      <c r="K7" s="34"/>
      <c r="L7" s="34" t="e">
        <f t="shared" si="3"/>
        <v>#DIV/0!</v>
      </c>
      <c r="M7" s="34"/>
      <c r="N7" s="34" t="e">
        <f t="shared" si="4"/>
        <v>#DIV/0!</v>
      </c>
      <c r="O7" s="34"/>
      <c r="P7" s="34" t="e">
        <f t="shared" si="5"/>
        <v>#DIV/0!</v>
      </c>
      <c r="Q7" s="34"/>
      <c r="R7" s="35" t="e">
        <f t="shared" si="6"/>
        <v>#DIV/0!</v>
      </c>
      <c r="S7" s="35">
        <v>200</v>
      </c>
      <c r="T7" s="35">
        <f t="shared" si="7"/>
        <v>100</v>
      </c>
      <c r="U7" s="35">
        <v>200</v>
      </c>
      <c r="V7" s="35">
        <v>403</v>
      </c>
      <c r="W7" s="36">
        <f t="shared" si="8"/>
        <v>20.150000000000002</v>
      </c>
      <c r="X7" s="37" t="s">
        <v>33</v>
      </c>
      <c r="Y7" s="38">
        <v>1630</v>
      </c>
      <c r="Z7" s="40">
        <v>74</v>
      </c>
      <c r="AA7" s="40"/>
      <c r="AB7" s="40"/>
      <c r="AC7" s="38"/>
      <c r="AD7" s="39">
        <v>200</v>
      </c>
    </row>
    <row r="8" spans="1:30" x14ac:dyDescent="0.25">
      <c r="A8" s="33" t="s">
        <v>34</v>
      </c>
      <c r="B8" s="34">
        <f t="shared" si="9"/>
        <v>1020</v>
      </c>
      <c r="C8" s="34">
        <f t="shared" si="0"/>
        <v>100</v>
      </c>
      <c r="D8" s="34">
        <v>1020</v>
      </c>
      <c r="E8" s="34">
        <v>3820</v>
      </c>
      <c r="F8" s="34">
        <f t="shared" si="1"/>
        <v>37.450980392156865</v>
      </c>
      <c r="G8" s="34"/>
      <c r="H8" s="34"/>
      <c r="I8" s="34" t="e">
        <f t="shared" si="2"/>
        <v>#DIV/0!</v>
      </c>
      <c r="J8" s="34"/>
      <c r="K8" s="34"/>
      <c r="L8" s="34" t="e">
        <f t="shared" si="3"/>
        <v>#DIV/0!</v>
      </c>
      <c r="M8" s="34"/>
      <c r="N8" s="34" t="e">
        <f t="shared" si="4"/>
        <v>#DIV/0!</v>
      </c>
      <c r="O8" s="34"/>
      <c r="P8" s="34" t="e">
        <f t="shared" si="5"/>
        <v>#DIV/0!</v>
      </c>
      <c r="Q8" s="34"/>
      <c r="R8" s="35" t="e">
        <f t="shared" si="6"/>
        <v>#DIV/0!</v>
      </c>
      <c r="S8" s="35"/>
      <c r="T8" s="35" t="e">
        <f t="shared" si="7"/>
        <v>#DIV/0!</v>
      </c>
      <c r="U8" s="35"/>
      <c r="V8" s="35"/>
      <c r="W8" s="36" t="e">
        <f t="shared" si="8"/>
        <v>#DIV/0!</v>
      </c>
      <c r="X8" s="37" t="s">
        <v>34</v>
      </c>
      <c r="Y8" s="38">
        <v>1020</v>
      </c>
      <c r="Z8" s="40"/>
      <c r="AA8" s="40"/>
      <c r="AB8" s="40"/>
      <c r="AC8" s="40"/>
      <c r="AD8" s="39"/>
    </row>
    <row r="9" spans="1:30" x14ac:dyDescent="0.25">
      <c r="A9" s="33" t="s">
        <v>35</v>
      </c>
      <c r="B9" s="34">
        <f t="shared" si="9"/>
        <v>1250</v>
      </c>
      <c r="C9" s="34">
        <f t="shared" si="0"/>
        <v>100</v>
      </c>
      <c r="D9" s="34">
        <v>1250</v>
      </c>
      <c r="E9" s="34">
        <v>4448</v>
      </c>
      <c r="F9" s="34">
        <f t="shared" si="1"/>
        <v>35.583999999999996</v>
      </c>
      <c r="G9" s="34"/>
      <c r="H9" s="34"/>
      <c r="I9" s="34" t="e">
        <f t="shared" si="2"/>
        <v>#DIV/0!</v>
      </c>
      <c r="J9" s="34"/>
      <c r="K9" s="34"/>
      <c r="L9" s="34" t="e">
        <f t="shared" si="3"/>
        <v>#DIV/0!</v>
      </c>
      <c r="M9" s="34"/>
      <c r="N9" s="34" t="e">
        <f t="shared" si="4"/>
        <v>#DIV/0!</v>
      </c>
      <c r="O9" s="34">
        <v>10</v>
      </c>
      <c r="P9" s="34">
        <f t="shared" si="5"/>
        <v>45.454545454545453</v>
      </c>
      <c r="Q9" s="34">
        <v>403</v>
      </c>
      <c r="R9" s="35">
        <f t="shared" si="6"/>
        <v>403</v>
      </c>
      <c r="S9" s="35">
        <v>150</v>
      </c>
      <c r="T9" s="35">
        <f t="shared" si="7"/>
        <v>100</v>
      </c>
      <c r="U9" s="35">
        <v>150</v>
      </c>
      <c r="V9" s="35">
        <v>406</v>
      </c>
      <c r="W9" s="36">
        <f t="shared" si="8"/>
        <v>27.066666666666666</v>
      </c>
      <c r="X9" s="37" t="s">
        <v>35</v>
      </c>
      <c r="Y9" s="38">
        <v>1250</v>
      </c>
      <c r="Z9" s="40"/>
      <c r="AA9" s="40"/>
      <c r="AB9" s="40"/>
      <c r="AC9" s="40">
        <v>22</v>
      </c>
      <c r="AD9" s="39">
        <v>150</v>
      </c>
    </row>
    <row r="10" spans="1:30" x14ac:dyDescent="0.25">
      <c r="A10" s="33" t="s">
        <v>36</v>
      </c>
      <c r="B10" s="34">
        <f t="shared" si="9"/>
        <v>1644</v>
      </c>
      <c r="C10" s="34">
        <f t="shared" si="0"/>
        <v>100</v>
      </c>
      <c r="D10" s="34">
        <v>1644</v>
      </c>
      <c r="E10" s="34">
        <v>3289.7</v>
      </c>
      <c r="F10" s="34">
        <f t="shared" si="1"/>
        <v>20.010340632603409</v>
      </c>
      <c r="G10" s="34"/>
      <c r="H10" s="34">
        <v>20</v>
      </c>
      <c r="I10" s="34" t="e">
        <f t="shared" si="2"/>
        <v>#DIV/0!</v>
      </c>
      <c r="J10" s="34">
        <v>9.4</v>
      </c>
      <c r="K10" s="34"/>
      <c r="L10" s="34" t="e">
        <f t="shared" si="3"/>
        <v>#DIV/0!</v>
      </c>
      <c r="M10" s="34"/>
      <c r="N10" s="34" t="e">
        <f t="shared" si="4"/>
        <v>#DIV/0!</v>
      </c>
      <c r="O10" s="34"/>
      <c r="P10" s="34" t="e">
        <f t="shared" si="5"/>
        <v>#DIV/0!</v>
      </c>
      <c r="Q10" s="34"/>
      <c r="R10" s="35" t="e">
        <f t="shared" si="6"/>
        <v>#DIV/0!</v>
      </c>
      <c r="S10" s="35"/>
      <c r="T10" s="35" t="e">
        <f t="shared" si="7"/>
        <v>#DIV/0!</v>
      </c>
      <c r="U10" s="35"/>
      <c r="V10" s="35"/>
      <c r="W10" s="36" t="e">
        <f t="shared" si="8"/>
        <v>#DIV/0!</v>
      </c>
      <c r="X10" s="37" t="s">
        <v>36</v>
      </c>
      <c r="Y10" s="38">
        <v>1644</v>
      </c>
      <c r="Z10" s="40"/>
      <c r="AA10" s="40"/>
      <c r="AB10" s="40"/>
      <c r="AC10" s="40"/>
      <c r="AD10" s="39"/>
    </row>
    <row r="11" spans="1:30" x14ac:dyDescent="0.25">
      <c r="A11" s="33" t="s">
        <v>37</v>
      </c>
      <c r="B11" s="34">
        <f t="shared" si="9"/>
        <v>3900</v>
      </c>
      <c r="C11" s="34">
        <f t="shared" si="0"/>
        <v>100</v>
      </c>
      <c r="D11" s="34">
        <v>3900</v>
      </c>
      <c r="E11" s="34">
        <v>10530</v>
      </c>
      <c r="F11" s="34">
        <f t="shared" si="1"/>
        <v>27</v>
      </c>
      <c r="G11" s="34"/>
      <c r="H11" s="34"/>
      <c r="I11" s="34" t="e">
        <f t="shared" si="2"/>
        <v>#DIV/0!</v>
      </c>
      <c r="J11" s="34"/>
      <c r="K11" s="34"/>
      <c r="L11" s="34" t="e">
        <f t="shared" si="3"/>
        <v>#DIV/0!</v>
      </c>
      <c r="M11" s="34"/>
      <c r="N11" s="34" t="e">
        <f t="shared" si="4"/>
        <v>#DIV/0!</v>
      </c>
      <c r="O11" s="34"/>
      <c r="P11" s="34" t="e">
        <f t="shared" si="5"/>
        <v>#DIV/0!</v>
      </c>
      <c r="Q11" s="34"/>
      <c r="R11" s="35" t="e">
        <f t="shared" si="6"/>
        <v>#DIV/0!</v>
      </c>
      <c r="S11" s="35">
        <v>100</v>
      </c>
      <c r="T11" s="35">
        <f t="shared" si="7"/>
        <v>100</v>
      </c>
      <c r="U11" s="35">
        <v>100</v>
      </c>
      <c r="V11" s="35">
        <v>140</v>
      </c>
      <c r="W11" s="36">
        <f t="shared" si="8"/>
        <v>14</v>
      </c>
      <c r="X11" s="37" t="s">
        <v>37</v>
      </c>
      <c r="Y11" s="38">
        <v>3900</v>
      </c>
      <c r="Z11" s="40"/>
      <c r="AA11" s="40"/>
      <c r="AB11" s="40"/>
      <c r="AC11" s="40"/>
      <c r="AD11" s="39">
        <v>100</v>
      </c>
    </row>
    <row r="12" spans="1:30" x14ac:dyDescent="0.25">
      <c r="A12" s="41" t="s">
        <v>38</v>
      </c>
      <c r="B12" s="34">
        <f t="shared" si="9"/>
        <v>700</v>
      </c>
      <c r="C12" s="34">
        <f t="shared" si="0"/>
        <v>100</v>
      </c>
      <c r="D12" s="34">
        <v>700</v>
      </c>
      <c r="E12" s="34">
        <v>1708</v>
      </c>
      <c r="F12" s="34">
        <f t="shared" si="1"/>
        <v>24.4</v>
      </c>
      <c r="G12" s="34"/>
      <c r="H12" s="34"/>
      <c r="I12" s="34" t="e">
        <f t="shared" si="2"/>
        <v>#DIV/0!</v>
      </c>
      <c r="J12" s="34"/>
      <c r="K12" s="34">
        <v>25</v>
      </c>
      <c r="L12" s="34">
        <f t="shared" si="3"/>
        <v>83.333333333333343</v>
      </c>
      <c r="M12" s="34">
        <v>704</v>
      </c>
      <c r="N12" s="34">
        <f t="shared" si="4"/>
        <v>281.60000000000002</v>
      </c>
      <c r="O12" s="34">
        <v>0.3</v>
      </c>
      <c r="P12" s="34">
        <f t="shared" si="5"/>
        <v>1.25</v>
      </c>
      <c r="Q12" s="34">
        <v>7</v>
      </c>
      <c r="R12" s="35">
        <f t="shared" si="6"/>
        <v>233.33333333333337</v>
      </c>
      <c r="S12" s="35"/>
      <c r="T12" s="35" t="e">
        <f t="shared" si="7"/>
        <v>#DIV/0!</v>
      </c>
      <c r="U12" s="35"/>
      <c r="V12" s="35"/>
      <c r="W12" s="36" t="e">
        <f t="shared" si="8"/>
        <v>#DIV/0!</v>
      </c>
      <c r="X12" s="42" t="s">
        <v>38</v>
      </c>
      <c r="Y12" s="38">
        <v>700</v>
      </c>
      <c r="Z12" s="40"/>
      <c r="AA12" s="40"/>
      <c r="AB12" s="40">
        <v>30</v>
      </c>
      <c r="AC12" s="40">
        <v>24</v>
      </c>
      <c r="AD12" s="39"/>
    </row>
    <row r="13" spans="1:30" x14ac:dyDescent="0.25">
      <c r="A13" s="41" t="s">
        <v>39</v>
      </c>
      <c r="B13" s="34">
        <f t="shared" si="9"/>
        <v>2600</v>
      </c>
      <c r="C13" s="34">
        <f t="shared" si="0"/>
        <v>100</v>
      </c>
      <c r="D13" s="34">
        <v>2600</v>
      </c>
      <c r="E13" s="34">
        <v>9443</v>
      </c>
      <c r="F13" s="34">
        <f t="shared" si="1"/>
        <v>36.319230769230771</v>
      </c>
      <c r="G13" s="34"/>
      <c r="H13" s="34"/>
      <c r="I13" s="34" t="e">
        <f t="shared" si="2"/>
        <v>#DIV/0!</v>
      </c>
      <c r="J13" s="34"/>
      <c r="K13" s="34">
        <v>115</v>
      </c>
      <c r="L13" s="34">
        <f t="shared" si="3"/>
        <v>100</v>
      </c>
      <c r="M13" s="34">
        <v>4600</v>
      </c>
      <c r="N13" s="34">
        <f t="shared" si="4"/>
        <v>400</v>
      </c>
      <c r="O13" s="34">
        <v>10</v>
      </c>
      <c r="P13" s="34">
        <f t="shared" si="5"/>
        <v>18.181818181818183</v>
      </c>
      <c r="Q13" s="34">
        <v>700</v>
      </c>
      <c r="R13" s="35">
        <f t="shared" si="6"/>
        <v>700</v>
      </c>
      <c r="S13" s="35"/>
      <c r="T13" s="35" t="e">
        <f t="shared" si="7"/>
        <v>#DIV/0!</v>
      </c>
      <c r="U13" s="35"/>
      <c r="V13" s="35"/>
      <c r="W13" s="36" t="e">
        <f t="shared" si="8"/>
        <v>#DIV/0!</v>
      </c>
      <c r="X13" s="42" t="s">
        <v>39</v>
      </c>
      <c r="Y13" s="38">
        <v>2600</v>
      </c>
      <c r="Z13" s="40"/>
      <c r="AA13" s="40"/>
      <c r="AB13" s="40">
        <v>115</v>
      </c>
      <c r="AC13" s="40">
        <v>55</v>
      </c>
      <c r="AD13" s="39"/>
    </row>
    <row r="14" spans="1:30" x14ac:dyDescent="0.25">
      <c r="A14" s="41" t="s">
        <v>40</v>
      </c>
      <c r="B14" s="34">
        <f t="shared" si="9"/>
        <v>3050</v>
      </c>
      <c r="C14" s="34">
        <f t="shared" si="0"/>
        <v>100</v>
      </c>
      <c r="D14" s="34">
        <v>3050</v>
      </c>
      <c r="E14" s="34">
        <v>9100</v>
      </c>
      <c r="F14" s="34">
        <f t="shared" si="1"/>
        <v>29.836065573770494</v>
      </c>
      <c r="G14" s="34"/>
      <c r="H14" s="34"/>
      <c r="I14" s="34" t="e">
        <f t="shared" si="2"/>
        <v>#DIV/0!</v>
      </c>
      <c r="J14" s="34"/>
      <c r="K14" s="34"/>
      <c r="L14" s="34" t="e">
        <f t="shared" si="3"/>
        <v>#DIV/0!</v>
      </c>
      <c r="M14" s="34"/>
      <c r="N14" s="34" t="e">
        <f t="shared" si="4"/>
        <v>#DIV/0!</v>
      </c>
      <c r="O14" s="34"/>
      <c r="P14" s="34" t="e">
        <f t="shared" si="5"/>
        <v>#DIV/0!</v>
      </c>
      <c r="Q14" s="34"/>
      <c r="R14" s="35" t="e">
        <f t="shared" si="6"/>
        <v>#DIV/0!</v>
      </c>
      <c r="S14" s="35"/>
      <c r="T14" s="35" t="e">
        <f t="shared" si="7"/>
        <v>#DIV/0!</v>
      </c>
      <c r="U14" s="35"/>
      <c r="V14" s="35"/>
      <c r="W14" s="36" t="e">
        <f t="shared" si="8"/>
        <v>#DIV/0!</v>
      </c>
      <c r="X14" s="42" t="s">
        <v>40</v>
      </c>
      <c r="Y14" s="38">
        <v>3050</v>
      </c>
      <c r="Z14" s="40"/>
      <c r="AA14" s="40"/>
      <c r="AB14" s="40"/>
      <c r="AC14" s="40"/>
      <c r="AD14" s="39"/>
    </row>
    <row r="15" spans="1:30" x14ac:dyDescent="0.25">
      <c r="A15" s="41" t="s">
        <v>41</v>
      </c>
      <c r="B15" s="34">
        <f t="shared" si="9"/>
        <v>0</v>
      </c>
      <c r="C15" s="34">
        <f t="shared" si="0"/>
        <v>0</v>
      </c>
      <c r="D15" s="34"/>
      <c r="E15" s="34"/>
      <c r="F15" s="34" t="e">
        <f t="shared" si="1"/>
        <v>#DIV/0!</v>
      </c>
      <c r="G15" s="34"/>
      <c r="H15" s="34"/>
      <c r="I15" s="34" t="e">
        <f t="shared" si="2"/>
        <v>#DIV/0!</v>
      </c>
      <c r="J15" s="34"/>
      <c r="K15" s="34"/>
      <c r="L15" s="34" t="e">
        <f t="shared" si="3"/>
        <v>#DIV/0!</v>
      </c>
      <c r="M15" s="34"/>
      <c r="N15" s="34" t="e">
        <f t="shared" si="4"/>
        <v>#DIV/0!</v>
      </c>
      <c r="O15" s="34"/>
      <c r="P15" s="34" t="e">
        <f t="shared" si="5"/>
        <v>#DIV/0!</v>
      </c>
      <c r="Q15" s="34"/>
      <c r="R15" s="35" t="e">
        <f t="shared" si="6"/>
        <v>#DIV/0!</v>
      </c>
      <c r="S15" s="35"/>
      <c r="T15" s="35" t="e">
        <f t="shared" si="7"/>
        <v>#DIV/0!</v>
      </c>
      <c r="U15" s="35"/>
      <c r="V15" s="35"/>
      <c r="W15" s="36" t="e">
        <f t="shared" si="8"/>
        <v>#DIV/0!</v>
      </c>
      <c r="X15" s="42" t="s">
        <v>41</v>
      </c>
      <c r="Y15" s="38">
        <v>20</v>
      </c>
      <c r="Z15" s="40"/>
      <c r="AA15" s="40"/>
      <c r="AB15" s="40"/>
      <c r="AC15" s="40"/>
      <c r="AD15" s="39"/>
    </row>
    <row r="16" spans="1:30" x14ac:dyDescent="0.25">
      <c r="A16" s="41" t="s">
        <v>42</v>
      </c>
      <c r="B16" s="34">
        <f t="shared" si="9"/>
        <v>1215</v>
      </c>
      <c r="C16" s="34">
        <f t="shared" si="0"/>
        <v>100</v>
      </c>
      <c r="D16" s="34">
        <v>1215</v>
      </c>
      <c r="E16" s="34">
        <v>4019</v>
      </c>
      <c r="F16" s="34">
        <f t="shared" si="1"/>
        <v>33.078189300411523</v>
      </c>
      <c r="G16" s="34"/>
      <c r="H16" s="34"/>
      <c r="I16" s="34" t="e">
        <f t="shared" si="2"/>
        <v>#DIV/0!</v>
      </c>
      <c r="J16" s="34"/>
      <c r="K16" s="34">
        <v>85</v>
      </c>
      <c r="L16" s="34">
        <f t="shared" si="3"/>
        <v>100</v>
      </c>
      <c r="M16" s="34">
        <v>1870</v>
      </c>
      <c r="N16" s="34">
        <f t="shared" si="4"/>
        <v>220</v>
      </c>
      <c r="O16" s="34"/>
      <c r="P16" s="34" t="e">
        <f t="shared" si="5"/>
        <v>#DIV/0!</v>
      </c>
      <c r="Q16" s="34"/>
      <c r="R16" s="35" t="e">
        <f t="shared" si="6"/>
        <v>#DIV/0!</v>
      </c>
      <c r="S16" s="35"/>
      <c r="T16" s="35" t="e">
        <f t="shared" si="7"/>
        <v>#DIV/0!</v>
      </c>
      <c r="U16" s="35"/>
      <c r="V16" s="35"/>
      <c r="W16" s="36" t="e">
        <f t="shared" si="8"/>
        <v>#DIV/0!</v>
      </c>
      <c r="X16" s="42" t="s">
        <v>42</v>
      </c>
      <c r="Y16" s="38">
        <v>1215</v>
      </c>
      <c r="Z16" s="40"/>
      <c r="AA16" s="40"/>
      <c r="AB16" s="40">
        <v>85</v>
      </c>
      <c r="AC16" s="40"/>
      <c r="AD16" s="39"/>
    </row>
    <row r="17" spans="1:30" x14ac:dyDescent="0.25">
      <c r="A17" s="41" t="s">
        <v>43</v>
      </c>
      <c r="B17" s="34">
        <f t="shared" si="9"/>
        <v>7071</v>
      </c>
      <c r="C17" s="34">
        <f t="shared" si="0"/>
        <v>100</v>
      </c>
      <c r="D17" s="34">
        <v>7071</v>
      </c>
      <c r="E17" s="34">
        <v>15823</v>
      </c>
      <c r="F17" s="34">
        <f t="shared" si="1"/>
        <v>22.377315796916982</v>
      </c>
      <c r="G17" s="34"/>
      <c r="H17" s="34"/>
      <c r="I17" s="34" t="e">
        <f t="shared" si="2"/>
        <v>#DIV/0!</v>
      </c>
      <c r="J17" s="34"/>
      <c r="K17" s="34"/>
      <c r="L17" s="34" t="e">
        <f t="shared" si="3"/>
        <v>#DIV/0!</v>
      </c>
      <c r="M17" s="34"/>
      <c r="N17" s="34" t="e">
        <f t="shared" si="4"/>
        <v>#DIV/0!</v>
      </c>
      <c r="O17" s="34"/>
      <c r="P17" s="34" t="e">
        <f t="shared" si="5"/>
        <v>#DIV/0!</v>
      </c>
      <c r="Q17" s="34"/>
      <c r="R17" s="35" t="e">
        <f t="shared" si="6"/>
        <v>#DIV/0!</v>
      </c>
      <c r="S17" s="35"/>
      <c r="T17" s="35" t="e">
        <f t="shared" si="7"/>
        <v>#DIV/0!</v>
      </c>
      <c r="U17" s="35"/>
      <c r="V17" s="35"/>
      <c r="W17" s="36" t="e">
        <f t="shared" si="8"/>
        <v>#DIV/0!</v>
      </c>
      <c r="X17" s="42" t="s">
        <v>43</v>
      </c>
      <c r="Y17" s="38">
        <v>7071</v>
      </c>
      <c r="Z17" s="40"/>
      <c r="AA17" s="40"/>
      <c r="AB17" s="40"/>
      <c r="AC17" s="40"/>
      <c r="AD17" s="39"/>
    </row>
    <row r="18" spans="1:30" x14ac:dyDescent="0.25">
      <c r="A18" s="43" t="s">
        <v>44</v>
      </c>
      <c r="B18" s="34">
        <f t="shared" si="9"/>
        <v>650</v>
      </c>
      <c r="C18" s="34">
        <f t="shared" si="0"/>
        <v>100</v>
      </c>
      <c r="D18" s="34">
        <v>650</v>
      </c>
      <c r="E18" s="34">
        <v>1625</v>
      </c>
      <c r="F18" s="34">
        <f t="shared" si="1"/>
        <v>25</v>
      </c>
      <c r="G18" s="34"/>
      <c r="H18" s="34"/>
      <c r="I18" s="34" t="e">
        <f t="shared" si="2"/>
        <v>#DIV/0!</v>
      </c>
      <c r="J18" s="34"/>
      <c r="K18" s="34"/>
      <c r="L18" s="34" t="e">
        <f t="shared" si="3"/>
        <v>#DIV/0!</v>
      </c>
      <c r="M18" s="34"/>
      <c r="N18" s="34" t="e">
        <f t="shared" si="4"/>
        <v>#DIV/0!</v>
      </c>
      <c r="O18" s="34"/>
      <c r="P18" s="34" t="e">
        <f t="shared" si="5"/>
        <v>#DIV/0!</v>
      </c>
      <c r="Q18" s="34"/>
      <c r="R18" s="35" t="e">
        <f t="shared" si="6"/>
        <v>#DIV/0!</v>
      </c>
      <c r="S18" s="35"/>
      <c r="T18" s="35" t="e">
        <f t="shared" si="7"/>
        <v>#DIV/0!</v>
      </c>
      <c r="U18" s="35"/>
      <c r="V18" s="35"/>
      <c r="W18" s="36" t="e">
        <f t="shared" si="8"/>
        <v>#DIV/0!</v>
      </c>
      <c r="X18" s="43" t="s">
        <v>44</v>
      </c>
      <c r="Y18" s="38">
        <v>650</v>
      </c>
      <c r="Z18" s="40"/>
      <c r="AA18" s="40"/>
      <c r="AB18" s="40"/>
      <c r="AC18" s="40"/>
      <c r="AD18" s="39"/>
    </row>
    <row r="19" spans="1:30" x14ac:dyDescent="0.25">
      <c r="A19" s="43" t="s">
        <v>45</v>
      </c>
      <c r="B19" s="34">
        <f t="shared" si="9"/>
        <v>418</v>
      </c>
      <c r="C19" s="34">
        <f t="shared" si="0"/>
        <v>100</v>
      </c>
      <c r="D19" s="34">
        <v>418</v>
      </c>
      <c r="E19" s="34">
        <v>1045</v>
      </c>
      <c r="F19" s="34">
        <f t="shared" si="1"/>
        <v>25</v>
      </c>
      <c r="G19" s="34"/>
      <c r="H19" s="34">
        <v>6</v>
      </c>
      <c r="I19" s="34">
        <f t="shared" si="2"/>
        <v>120</v>
      </c>
      <c r="J19" s="34">
        <v>2</v>
      </c>
      <c r="K19" s="34"/>
      <c r="L19" s="34" t="e">
        <f t="shared" si="3"/>
        <v>#DIV/0!</v>
      </c>
      <c r="M19" s="34"/>
      <c r="N19" s="34" t="e">
        <f t="shared" si="4"/>
        <v>#DIV/0!</v>
      </c>
      <c r="O19" s="34"/>
      <c r="P19" s="34" t="e">
        <f t="shared" si="5"/>
        <v>#DIV/0!</v>
      </c>
      <c r="Q19" s="34"/>
      <c r="R19" s="35" t="e">
        <f t="shared" si="6"/>
        <v>#DIV/0!</v>
      </c>
      <c r="S19" s="35"/>
      <c r="T19" s="35" t="e">
        <f t="shared" si="7"/>
        <v>#DIV/0!</v>
      </c>
      <c r="U19" s="35"/>
      <c r="V19" s="35"/>
      <c r="W19" s="36" t="e">
        <f t="shared" si="8"/>
        <v>#DIV/0!</v>
      </c>
      <c r="X19" s="43" t="s">
        <v>45</v>
      </c>
      <c r="Y19" s="38">
        <v>418</v>
      </c>
      <c r="Z19" s="40">
        <v>5</v>
      </c>
      <c r="AA19" s="40"/>
      <c r="AB19" s="40"/>
      <c r="AC19" s="40"/>
      <c r="AD19" s="39"/>
    </row>
    <row r="20" spans="1:30" x14ac:dyDescent="0.25">
      <c r="A20" s="44" t="s">
        <v>46</v>
      </c>
      <c r="B20" s="34">
        <f t="shared" si="9"/>
        <v>0</v>
      </c>
      <c r="C20" s="34" t="e">
        <f t="shared" si="0"/>
        <v>#DIV/0!</v>
      </c>
      <c r="D20" s="34"/>
      <c r="E20" s="34"/>
      <c r="F20" s="34" t="e">
        <f t="shared" si="1"/>
        <v>#DIV/0!</v>
      </c>
      <c r="G20" s="34"/>
      <c r="H20" s="34"/>
      <c r="I20" s="34" t="e">
        <f t="shared" si="2"/>
        <v>#DIV/0!</v>
      </c>
      <c r="J20" s="34"/>
      <c r="K20" s="34">
        <v>31</v>
      </c>
      <c r="L20" s="34">
        <f t="shared" si="3"/>
        <v>38.271604938271601</v>
      </c>
      <c r="M20" s="34">
        <v>912</v>
      </c>
      <c r="N20" s="34">
        <f t="shared" si="4"/>
        <v>294.19354838709677</v>
      </c>
      <c r="O20" s="34"/>
      <c r="P20" s="34">
        <f t="shared" si="5"/>
        <v>0</v>
      </c>
      <c r="Q20" s="34"/>
      <c r="R20" s="35" t="e">
        <f t="shared" si="6"/>
        <v>#DIV/0!</v>
      </c>
      <c r="S20" s="35"/>
      <c r="T20" s="35" t="e">
        <f t="shared" si="7"/>
        <v>#DIV/0!</v>
      </c>
      <c r="U20" s="35"/>
      <c r="V20" s="35"/>
      <c r="W20" s="36" t="e">
        <f t="shared" si="8"/>
        <v>#DIV/0!</v>
      </c>
      <c r="X20" s="44" t="s">
        <v>46</v>
      </c>
      <c r="Y20" s="38"/>
      <c r="Z20" s="40"/>
      <c r="AA20" s="40"/>
      <c r="AB20" s="40">
        <v>81</v>
      </c>
      <c r="AC20" s="40">
        <v>15</v>
      </c>
      <c r="AD20" s="39"/>
    </row>
    <row r="21" spans="1:30" x14ac:dyDescent="0.25">
      <c r="A21" s="45" t="s">
        <v>47</v>
      </c>
      <c r="B21" s="34">
        <f t="shared" si="9"/>
        <v>0</v>
      </c>
      <c r="C21" s="34" t="e">
        <f t="shared" si="0"/>
        <v>#DIV/0!</v>
      </c>
      <c r="D21" s="34"/>
      <c r="E21" s="34"/>
      <c r="F21" s="34" t="e">
        <f t="shared" si="1"/>
        <v>#DIV/0!</v>
      </c>
      <c r="G21" s="34"/>
      <c r="H21" s="34"/>
      <c r="I21" s="34" t="e">
        <f t="shared" si="2"/>
        <v>#DIV/0!</v>
      </c>
      <c r="J21" s="34"/>
      <c r="K21" s="34">
        <v>20</v>
      </c>
      <c r="L21" s="34">
        <f t="shared" si="3"/>
        <v>40</v>
      </c>
      <c r="M21" s="34">
        <v>440</v>
      </c>
      <c r="N21" s="34">
        <f t="shared" si="4"/>
        <v>220</v>
      </c>
      <c r="O21" s="34"/>
      <c r="P21" s="34" t="e">
        <f t="shared" si="5"/>
        <v>#DIV/0!</v>
      </c>
      <c r="Q21" s="34"/>
      <c r="R21" s="35" t="e">
        <f t="shared" si="6"/>
        <v>#DIV/0!</v>
      </c>
      <c r="S21" s="35"/>
      <c r="T21" s="35" t="e">
        <f t="shared" si="7"/>
        <v>#DIV/0!</v>
      </c>
      <c r="U21" s="35"/>
      <c r="V21" s="35"/>
      <c r="W21" s="36" t="e">
        <f t="shared" si="8"/>
        <v>#DIV/0!</v>
      </c>
      <c r="X21" s="45" t="s">
        <v>47</v>
      </c>
      <c r="Y21" s="46"/>
      <c r="Z21" s="47"/>
      <c r="AA21" s="47"/>
      <c r="AB21" s="40">
        <v>50</v>
      </c>
      <c r="AC21" s="47"/>
      <c r="AD21" s="48"/>
    </row>
    <row r="22" spans="1:30" x14ac:dyDescent="0.25">
      <c r="A22" s="49" t="s">
        <v>48</v>
      </c>
      <c r="B22" s="34">
        <f t="shared" si="9"/>
        <v>0</v>
      </c>
      <c r="C22" s="34" t="e">
        <f t="shared" si="0"/>
        <v>#DIV/0!</v>
      </c>
      <c r="D22" s="34"/>
      <c r="E22" s="34"/>
      <c r="F22" s="34" t="e">
        <f t="shared" si="1"/>
        <v>#DIV/0!</v>
      </c>
      <c r="G22" s="34"/>
      <c r="H22" s="34"/>
      <c r="I22" s="34" t="e">
        <f t="shared" si="2"/>
        <v>#DIV/0!</v>
      </c>
      <c r="J22" s="34"/>
      <c r="K22" s="34">
        <v>10</v>
      </c>
      <c r="L22" s="34">
        <f t="shared" si="3"/>
        <v>100</v>
      </c>
      <c r="M22" s="34">
        <v>140</v>
      </c>
      <c r="N22" s="34">
        <f t="shared" si="4"/>
        <v>140</v>
      </c>
      <c r="O22" s="34"/>
      <c r="P22" s="34" t="e">
        <f t="shared" si="5"/>
        <v>#DIV/0!</v>
      </c>
      <c r="Q22" s="34"/>
      <c r="R22" s="35" t="e">
        <f t="shared" si="6"/>
        <v>#DIV/0!</v>
      </c>
      <c r="S22" s="35"/>
      <c r="T22" s="35" t="e">
        <f t="shared" si="7"/>
        <v>#DIV/0!</v>
      </c>
      <c r="U22" s="35"/>
      <c r="V22" s="35"/>
      <c r="W22" s="36" t="e">
        <f t="shared" si="8"/>
        <v>#DIV/0!</v>
      </c>
      <c r="X22" s="49" t="s">
        <v>48</v>
      </c>
      <c r="Y22" s="46"/>
      <c r="Z22" s="47"/>
      <c r="AA22" s="47"/>
      <c r="AB22" s="40">
        <v>10</v>
      </c>
      <c r="AC22" s="47"/>
      <c r="AD22" s="50"/>
    </row>
    <row r="23" spans="1:30" x14ac:dyDescent="0.25">
      <c r="A23" s="51" t="s">
        <v>49</v>
      </c>
      <c r="B23" s="34">
        <f t="shared" si="9"/>
        <v>58</v>
      </c>
      <c r="C23" s="34" t="e">
        <f t="shared" si="0"/>
        <v>#DIV/0!</v>
      </c>
      <c r="D23" s="34">
        <v>58</v>
      </c>
      <c r="E23" s="34">
        <v>174</v>
      </c>
      <c r="F23" s="34">
        <f t="shared" si="1"/>
        <v>30</v>
      </c>
      <c r="G23" s="34"/>
      <c r="H23" s="34"/>
      <c r="I23" s="34" t="e">
        <f t="shared" si="2"/>
        <v>#DIV/0!</v>
      </c>
      <c r="J23" s="34"/>
      <c r="K23" s="34"/>
      <c r="L23" s="34" t="e">
        <f t="shared" si="3"/>
        <v>#DIV/0!</v>
      </c>
      <c r="M23" s="34"/>
      <c r="N23" s="34" t="e">
        <f t="shared" si="4"/>
        <v>#DIV/0!</v>
      </c>
      <c r="O23" s="34"/>
      <c r="P23" s="34" t="e">
        <f t="shared" si="5"/>
        <v>#DIV/0!</v>
      </c>
      <c r="Q23" s="34"/>
      <c r="R23" s="35" t="e">
        <f t="shared" si="6"/>
        <v>#DIV/0!</v>
      </c>
      <c r="S23" s="35"/>
      <c r="T23" s="35" t="e">
        <f t="shared" si="7"/>
        <v>#DIV/0!</v>
      </c>
      <c r="U23" s="35"/>
      <c r="V23" s="35"/>
      <c r="W23" s="36" t="e">
        <f t="shared" si="8"/>
        <v>#DIV/0!</v>
      </c>
      <c r="X23" s="52"/>
      <c r="Y23" s="46"/>
      <c r="Z23" s="47"/>
      <c r="AA23" s="47"/>
      <c r="AB23" s="47"/>
      <c r="AC23" s="47"/>
      <c r="AD23" s="48"/>
    </row>
    <row r="24" spans="1:30" x14ac:dyDescent="0.25">
      <c r="A24" s="51" t="s">
        <v>50</v>
      </c>
      <c r="B24" s="34"/>
      <c r="C24" s="34"/>
      <c r="D24" s="34"/>
      <c r="E24" s="34"/>
      <c r="F24" s="34"/>
      <c r="G24" s="34"/>
      <c r="H24" s="34"/>
      <c r="I24" s="34"/>
      <c r="J24" s="34"/>
      <c r="K24" s="34">
        <v>30</v>
      </c>
      <c r="L24" s="34">
        <f t="shared" si="3"/>
        <v>57.692307692307686</v>
      </c>
      <c r="M24" s="34">
        <v>1200</v>
      </c>
      <c r="N24" s="34">
        <f t="shared" si="4"/>
        <v>400</v>
      </c>
      <c r="O24" s="34"/>
      <c r="P24" s="34"/>
      <c r="Q24" s="34"/>
      <c r="R24" s="35"/>
      <c r="S24" s="35"/>
      <c r="T24" s="35"/>
      <c r="U24" s="35"/>
      <c r="V24" s="35"/>
      <c r="W24" s="36"/>
      <c r="X24" s="51" t="s">
        <v>50</v>
      </c>
      <c r="Y24" s="46"/>
      <c r="Z24" s="47"/>
      <c r="AA24" s="47"/>
      <c r="AB24" s="47">
        <v>52</v>
      </c>
      <c r="AC24" s="47"/>
      <c r="AD24" s="48"/>
    </row>
    <row r="25" spans="1:30" x14ac:dyDescent="0.25">
      <c r="A25" s="51" t="s">
        <v>51</v>
      </c>
      <c r="B25" s="34">
        <f t="shared" si="9"/>
        <v>0</v>
      </c>
      <c r="C25" s="34" t="e">
        <f t="shared" si="0"/>
        <v>#DIV/0!</v>
      </c>
      <c r="D25" s="34"/>
      <c r="E25" s="34"/>
      <c r="F25" s="34" t="e">
        <f t="shared" si="1"/>
        <v>#DIV/0!</v>
      </c>
      <c r="G25" s="34"/>
      <c r="H25" s="34"/>
      <c r="I25" s="34" t="e">
        <f t="shared" si="2"/>
        <v>#DIV/0!</v>
      </c>
      <c r="J25" s="34"/>
      <c r="K25" s="34">
        <v>35</v>
      </c>
      <c r="L25" s="34">
        <f t="shared" si="3"/>
        <v>67.307692307692307</v>
      </c>
      <c r="M25" s="34">
        <v>1400</v>
      </c>
      <c r="N25" s="34">
        <f t="shared" si="4"/>
        <v>400</v>
      </c>
      <c r="O25" s="34"/>
      <c r="P25" s="34" t="e">
        <f t="shared" si="5"/>
        <v>#DIV/0!</v>
      </c>
      <c r="Q25" s="34"/>
      <c r="R25" s="35" t="e">
        <f t="shared" si="6"/>
        <v>#DIV/0!</v>
      </c>
      <c r="S25" s="35"/>
      <c r="T25" s="35" t="e">
        <f t="shared" si="7"/>
        <v>#DIV/0!</v>
      </c>
      <c r="U25" s="35"/>
      <c r="V25" s="35"/>
      <c r="W25" s="36" t="e">
        <f>V25/U25*10</f>
        <v>#DIV/0!</v>
      </c>
      <c r="X25" s="51" t="s">
        <v>51</v>
      </c>
      <c r="Y25" s="46"/>
      <c r="Z25" s="47"/>
      <c r="AA25" s="47"/>
      <c r="AB25" s="47">
        <v>52</v>
      </c>
      <c r="AC25" s="47"/>
      <c r="AD25" s="50"/>
    </row>
    <row r="26" spans="1:30" x14ac:dyDescent="0.25">
      <c r="A26" s="53" t="s">
        <v>52</v>
      </c>
      <c r="B26" s="54">
        <f>SUM(B6:B25)</f>
        <v>26406</v>
      </c>
      <c r="C26" s="54">
        <f t="shared" si="0"/>
        <v>100.1441140776699</v>
      </c>
      <c r="D26" s="54">
        <f>SUM(D6:D25)</f>
        <v>26406</v>
      </c>
      <c r="E26" s="54">
        <f>SUM(E6:E25)</f>
        <v>74840.7</v>
      </c>
      <c r="F26" s="54">
        <f t="shared" si="1"/>
        <v>28.342308566234948</v>
      </c>
      <c r="G26" s="54">
        <f>SUM(G6:G25)</f>
        <v>0</v>
      </c>
      <c r="H26" s="54">
        <f>SUM(H6:H25)</f>
        <v>26</v>
      </c>
      <c r="I26" s="54">
        <f t="shared" si="2"/>
        <v>23.853211009174313</v>
      </c>
      <c r="J26" s="54">
        <f>SUM(J6:J25)</f>
        <v>11.4</v>
      </c>
      <c r="K26" s="54">
        <f>SUM(K6:K25)</f>
        <v>351</v>
      </c>
      <c r="L26" s="54">
        <f t="shared" si="3"/>
        <v>73.894736842105274</v>
      </c>
      <c r="M26" s="54">
        <f>SUM(M6:M25)</f>
        <v>11266</v>
      </c>
      <c r="N26" s="54">
        <f t="shared" si="4"/>
        <v>320.96866096866097</v>
      </c>
      <c r="O26" s="54">
        <f>SUM(O6:O25)</f>
        <v>20.3</v>
      </c>
      <c r="P26" s="54">
        <f t="shared" si="5"/>
        <v>17.5</v>
      </c>
      <c r="Q26" s="54">
        <f>SUM(Q6:Q25)</f>
        <v>1110</v>
      </c>
      <c r="R26" s="55">
        <f t="shared" si="6"/>
        <v>546.79802955665025</v>
      </c>
      <c r="S26" s="55">
        <f>SUM(S6:S25)</f>
        <v>600</v>
      </c>
      <c r="T26" s="55">
        <f t="shared" si="7"/>
        <v>100</v>
      </c>
      <c r="U26" s="55">
        <f>SUM(U6:U25)</f>
        <v>600</v>
      </c>
      <c r="V26" s="55">
        <f>SUM(V6:V25)</f>
        <v>1302</v>
      </c>
      <c r="W26" s="36">
        <f>V26/U26*10</f>
        <v>21.7</v>
      </c>
      <c r="X26" s="56" t="s">
        <v>15</v>
      </c>
      <c r="Y26" s="68">
        <f t="shared" ref="Y26:AD26" si="10">SUM(Y6:Y25)</f>
        <v>26368</v>
      </c>
      <c r="Z26" s="69">
        <f t="shared" si="10"/>
        <v>109</v>
      </c>
      <c r="AA26" s="69">
        <f t="shared" si="10"/>
        <v>0</v>
      </c>
      <c r="AB26" s="69">
        <f t="shared" si="10"/>
        <v>475</v>
      </c>
      <c r="AC26" s="69">
        <f t="shared" si="10"/>
        <v>116</v>
      </c>
      <c r="AD26" s="69">
        <f t="shared" si="10"/>
        <v>600</v>
      </c>
    </row>
    <row r="27" spans="1:30" x14ac:dyDescent="0.25">
      <c r="A27" s="53" t="s">
        <v>53</v>
      </c>
      <c r="B27" s="57">
        <v>26223</v>
      </c>
      <c r="C27" s="58">
        <v>99.836290261174142</v>
      </c>
      <c r="D27" s="57">
        <v>26223</v>
      </c>
      <c r="E27" s="57">
        <v>65475.5</v>
      </c>
      <c r="F27" s="58">
        <v>24.968729741067005</v>
      </c>
      <c r="G27" s="57">
        <v>0</v>
      </c>
      <c r="H27" s="57">
        <v>183</v>
      </c>
      <c r="I27" s="58">
        <v>62.244897959183675</v>
      </c>
      <c r="J27" s="57">
        <v>33.4</v>
      </c>
      <c r="K27" s="34">
        <v>202</v>
      </c>
      <c r="L27" s="34">
        <v>48.557692307692307</v>
      </c>
      <c r="M27" s="34">
        <v>4512</v>
      </c>
      <c r="N27" s="34">
        <v>223.36633663366337</v>
      </c>
      <c r="O27" s="34">
        <v>35</v>
      </c>
      <c r="P27" s="34">
        <v>25.735294117647058</v>
      </c>
      <c r="Q27" s="34">
        <v>1682</v>
      </c>
      <c r="R27" s="35">
        <v>480.57142857142856</v>
      </c>
      <c r="S27" s="35">
        <v>400</v>
      </c>
      <c r="T27" s="35">
        <v>57.142857142857139</v>
      </c>
      <c r="U27" s="35">
        <v>400</v>
      </c>
      <c r="V27" s="35">
        <v>842.7</v>
      </c>
      <c r="W27" s="36">
        <v>21.067499999999999</v>
      </c>
      <c r="X27" s="59"/>
      <c r="Y27" s="60"/>
      <c r="Z27" s="36"/>
      <c r="AA27" s="36"/>
      <c r="AB27" s="36"/>
      <c r="AC27" s="36"/>
      <c r="AD27" s="61"/>
    </row>
    <row r="28" spans="1:30" x14ac:dyDescent="0.25">
      <c r="A28" s="62" t="s">
        <v>54</v>
      </c>
      <c r="B28" s="63">
        <f>B26-B27</f>
        <v>183</v>
      </c>
      <c r="C28" s="63"/>
      <c r="D28" s="34">
        <f>D26-D27</f>
        <v>183</v>
      </c>
      <c r="E28" s="63">
        <f>E26-E27</f>
        <v>9365.1999999999971</v>
      </c>
      <c r="F28" s="63"/>
      <c r="G28" s="63">
        <f>G26-G27</f>
        <v>0</v>
      </c>
      <c r="H28" s="63">
        <f>H26-H27</f>
        <v>-157</v>
      </c>
      <c r="I28" s="63"/>
      <c r="J28" s="63">
        <f>J26-J27</f>
        <v>-22</v>
      </c>
      <c r="K28" s="63">
        <f>K26-K27</f>
        <v>149</v>
      </c>
      <c r="L28" s="63"/>
      <c r="M28" s="63">
        <f>M26-M27</f>
        <v>6754</v>
      </c>
      <c r="N28" s="63"/>
      <c r="O28" s="63">
        <f>O26-O27</f>
        <v>-14.7</v>
      </c>
      <c r="P28" s="63"/>
      <c r="Q28" s="63">
        <f>Q26-Q27</f>
        <v>-572</v>
      </c>
      <c r="R28" s="63"/>
      <c r="S28" s="63">
        <f>S26-S27</f>
        <v>200</v>
      </c>
      <c r="T28" s="63"/>
      <c r="U28" s="63">
        <f>U26-U27</f>
        <v>200</v>
      </c>
      <c r="V28" s="63">
        <f>V26-V27</f>
        <v>459.29999999999995</v>
      </c>
      <c r="W28" s="64"/>
      <c r="X28" s="65"/>
      <c r="Y28" s="66"/>
      <c r="Z28" s="64"/>
      <c r="AA28" s="64"/>
      <c r="AB28" s="64"/>
      <c r="AC28" s="64"/>
      <c r="AD28" s="67"/>
    </row>
  </sheetData>
  <mergeCells count="10">
    <mergeCell ref="X3:X5"/>
    <mergeCell ref="Y3:AC3"/>
    <mergeCell ref="A1:K2"/>
    <mergeCell ref="L1:W2"/>
    <mergeCell ref="A3:A4"/>
    <mergeCell ref="B3:G3"/>
    <mergeCell ref="H3:J3"/>
    <mergeCell ref="K3:N3"/>
    <mergeCell ref="O3:R3"/>
    <mergeCell ref="S3:W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2023-09-20T07:54:05Z</dcterms:modified>
</cp:coreProperties>
</file>