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630" windowWidth="17895" windowHeight="9150" firstSheet="9" activeTab="16"/>
  </bookViews>
  <sheets>
    <sheet name="15.04.2024 г." sheetId="1" r:id="rId1"/>
    <sheet name="!6.04.2024 г." sheetId="2" r:id="rId2"/>
    <sheet name="17.04.2024 г." sheetId="3" r:id="rId3"/>
    <sheet name="18.04.2024 г." sheetId="4" r:id="rId4"/>
    <sheet name="19.04.2024 Г." sheetId="5" r:id="rId5"/>
    <sheet name="22.04.2024 г." sheetId="6" r:id="rId6"/>
    <sheet name="23.04.2024" sheetId="7" r:id="rId7"/>
    <sheet name="24.04.2024" sheetId="8" r:id="rId8"/>
    <sheet name="25.04.2024" sheetId="9" r:id="rId9"/>
    <sheet name="26.04.2024" sheetId="10" r:id="rId10"/>
    <sheet name="27.04.2024 г." sheetId="11" r:id="rId11"/>
    <sheet name="02.05.2024" sheetId="12" r:id="rId12"/>
    <sheet name="03.05.2024" sheetId="13" r:id="rId13"/>
    <sheet name="06.05.2024 г." sheetId="14" r:id="rId14"/>
    <sheet name="07.05.2024 г." sheetId="15" r:id="rId15"/>
    <sheet name="08.05.2024 г." sheetId="16" r:id="rId16"/>
    <sheet name="13.05.2024 г." sheetId="17" r:id="rId17"/>
    <sheet name="Лист1" sheetId="18" r:id="rId18"/>
  </sheets>
  <definedNames>
    <definedName name="_xlnm.Print_Area" localSheetId="11">'02.05.2024'!$A$1:$AO$39</definedName>
    <definedName name="_xlnm.Print_Area" localSheetId="12">'03.05.2024'!$A$1:$AW$33</definedName>
    <definedName name="_xlnm.Print_Area" localSheetId="8">'25.04.2024'!$A$1:$AW$34</definedName>
  </definedNames>
  <calcPr calcId="145621"/>
</workbook>
</file>

<file path=xl/calcChain.xml><?xml version="1.0" encoding="utf-8"?>
<calcChain xmlns="http://schemas.openxmlformats.org/spreadsheetml/2006/main">
  <c r="AH30" i="17" l="1"/>
  <c r="AG30" i="17"/>
  <c r="AF30" i="17"/>
  <c r="AE30" i="17"/>
  <c r="AD30" i="17"/>
  <c r="AC30" i="17"/>
  <c r="AB30" i="17"/>
  <c r="AA30" i="17"/>
  <c r="Z30" i="17"/>
  <c r="Y30" i="17" s="1"/>
  <c r="W30" i="17"/>
  <c r="W32" i="17" s="1"/>
  <c r="V30" i="17"/>
  <c r="V32" i="17" s="1"/>
  <c r="U30" i="17"/>
  <c r="U32" i="17" s="1"/>
  <c r="T30" i="17"/>
  <c r="T32" i="17" s="1"/>
  <c r="S30" i="17"/>
  <c r="S32" i="17" s="1"/>
  <c r="Q30" i="17"/>
  <c r="R30" i="17" s="1"/>
  <c r="O30" i="17"/>
  <c r="O32" i="17" s="1"/>
  <c r="M30" i="17"/>
  <c r="N30" i="17" s="1"/>
  <c r="L30" i="17"/>
  <c r="K30" i="17"/>
  <c r="K32" i="17" s="1"/>
  <c r="J30" i="17"/>
  <c r="J32" i="17" s="1"/>
  <c r="I30" i="17"/>
  <c r="I32" i="17" s="1"/>
  <c r="H30" i="17"/>
  <c r="H32" i="17" s="1"/>
  <c r="G30" i="17"/>
  <c r="G32" i="17" s="1"/>
  <c r="F30" i="17"/>
  <c r="F32" i="17" s="1"/>
  <c r="Y29" i="17"/>
  <c r="R29" i="17"/>
  <c r="P29" i="17"/>
  <c r="N29" i="17"/>
  <c r="L29" i="17"/>
  <c r="E29" i="17"/>
  <c r="D29" i="17"/>
  <c r="B29" i="17"/>
  <c r="C29" i="17" s="1"/>
  <c r="Y28" i="17"/>
  <c r="R28" i="17"/>
  <c r="P28" i="17"/>
  <c r="N28" i="17"/>
  <c r="L28" i="17"/>
  <c r="D28" i="17"/>
  <c r="E28" i="17" s="1"/>
  <c r="C28" i="17"/>
  <c r="B28" i="17"/>
  <c r="Y27" i="17"/>
  <c r="R27" i="17"/>
  <c r="P27" i="17"/>
  <c r="N27" i="17"/>
  <c r="L27" i="17"/>
  <c r="D27" i="17"/>
  <c r="E27" i="17" s="1"/>
  <c r="Y26" i="17"/>
  <c r="R26" i="17"/>
  <c r="P26" i="17"/>
  <c r="N26" i="17"/>
  <c r="L26" i="17"/>
  <c r="E26" i="17"/>
  <c r="D26" i="17"/>
  <c r="B26" i="17" s="1"/>
  <c r="C26" i="17" s="1"/>
  <c r="Y25" i="17"/>
  <c r="R25" i="17"/>
  <c r="P25" i="17"/>
  <c r="N25" i="17"/>
  <c r="L25" i="17"/>
  <c r="E25" i="17"/>
  <c r="D25" i="17"/>
  <c r="B25" i="17"/>
  <c r="C25" i="17" s="1"/>
  <c r="Y24" i="17"/>
  <c r="R24" i="17"/>
  <c r="P24" i="17"/>
  <c r="N24" i="17"/>
  <c r="L24" i="17"/>
  <c r="E24" i="17"/>
  <c r="D24" i="17"/>
  <c r="C24" i="17"/>
  <c r="B24" i="17"/>
  <c r="Y23" i="17"/>
  <c r="R23" i="17"/>
  <c r="P23" i="17"/>
  <c r="N23" i="17"/>
  <c r="L23" i="17"/>
  <c r="D23" i="17"/>
  <c r="E23" i="17" s="1"/>
  <c r="Y22" i="17"/>
  <c r="R22" i="17"/>
  <c r="P22" i="17"/>
  <c r="N22" i="17"/>
  <c r="L22" i="17"/>
  <c r="E22" i="17"/>
  <c r="D22" i="17"/>
  <c r="B22" i="17" s="1"/>
  <c r="C22" i="17" s="1"/>
  <c r="Y21" i="17"/>
  <c r="R21" i="17"/>
  <c r="P21" i="17"/>
  <c r="N21" i="17"/>
  <c r="L21" i="17"/>
  <c r="E21" i="17"/>
  <c r="D21" i="17"/>
  <c r="B21" i="17"/>
  <c r="C21" i="17" s="1"/>
  <c r="Y20" i="17"/>
  <c r="R20" i="17"/>
  <c r="P20" i="17"/>
  <c r="N20" i="17"/>
  <c r="L20" i="17"/>
  <c r="D20" i="17"/>
  <c r="E20" i="17" s="1"/>
  <c r="Y19" i="17"/>
  <c r="R19" i="17"/>
  <c r="P19" i="17"/>
  <c r="N19" i="17"/>
  <c r="L19" i="17"/>
  <c r="D19" i="17"/>
  <c r="E19" i="17" s="1"/>
  <c r="Y18" i="17"/>
  <c r="R18" i="17"/>
  <c r="P18" i="17"/>
  <c r="N18" i="17"/>
  <c r="L18" i="17"/>
  <c r="D18" i="17"/>
  <c r="B18" i="17" s="1"/>
  <c r="C18" i="17" s="1"/>
  <c r="Y17" i="17"/>
  <c r="R17" i="17"/>
  <c r="P17" i="17"/>
  <c r="N17" i="17"/>
  <c r="L17" i="17"/>
  <c r="E17" i="17"/>
  <c r="D17" i="17"/>
  <c r="B17" i="17"/>
  <c r="C17" i="17" s="1"/>
  <c r="Y16" i="17"/>
  <c r="R16" i="17"/>
  <c r="P16" i="17"/>
  <c r="N16" i="17"/>
  <c r="L16" i="17"/>
  <c r="D16" i="17"/>
  <c r="B16" i="17" s="1"/>
  <c r="C16" i="17" s="1"/>
  <c r="Y15" i="17"/>
  <c r="R15" i="17"/>
  <c r="P15" i="17"/>
  <c r="N15" i="17"/>
  <c r="L15" i="17"/>
  <c r="D15" i="17"/>
  <c r="E15" i="17" s="1"/>
  <c r="Y14" i="17"/>
  <c r="R14" i="17"/>
  <c r="P14" i="17"/>
  <c r="N14" i="17"/>
  <c r="L14" i="17"/>
  <c r="D14" i="17"/>
  <c r="B14" i="17" s="1"/>
  <c r="C14" i="17" s="1"/>
  <c r="Y13" i="17"/>
  <c r="R13" i="17"/>
  <c r="P13" i="17"/>
  <c r="N13" i="17"/>
  <c r="L13" i="17"/>
  <c r="E13" i="17"/>
  <c r="D13" i="17"/>
  <c r="B13" i="17"/>
  <c r="C13" i="17" s="1"/>
  <c r="Y12" i="17"/>
  <c r="R12" i="17"/>
  <c r="P12" i="17"/>
  <c r="N12" i="17"/>
  <c r="L12" i="17"/>
  <c r="D12" i="17"/>
  <c r="E12" i="17" s="1"/>
  <c r="B12" i="17"/>
  <c r="C12" i="17" s="1"/>
  <c r="Y11" i="17"/>
  <c r="R11" i="17"/>
  <c r="P11" i="17"/>
  <c r="N11" i="17"/>
  <c r="L11" i="17"/>
  <c r="D11" i="17"/>
  <c r="E11" i="17" s="1"/>
  <c r="Y10" i="17"/>
  <c r="R10" i="17"/>
  <c r="P10" i="17"/>
  <c r="N10" i="17"/>
  <c r="L10" i="17"/>
  <c r="D10" i="17"/>
  <c r="B10" i="17" s="1"/>
  <c r="C10" i="17" s="1"/>
  <c r="Y9" i="17"/>
  <c r="R9" i="17"/>
  <c r="P9" i="17"/>
  <c r="N9" i="17"/>
  <c r="L9" i="17"/>
  <c r="D9" i="17"/>
  <c r="E9" i="17" s="1"/>
  <c r="Y8" i="17"/>
  <c r="R8" i="17"/>
  <c r="P8" i="17"/>
  <c r="N8" i="17"/>
  <c r="L8" i="17"/>
  <c r="D8" i="17"/>
  <c r="B8" i="17" s="1"/>
  <c r="C8" i="17" s="1"/>
  <c r="Y7" i="17"/>
  <c r="R7" i="17"/>
  <c r="P7" i="17"/>
  <c r="N7" i="17"/>
  <c r="L7" i="17"/>
  <c r="D7" i="17"/>
  <c r="E7" i="17" s="1"/>
  <c r="Y6" i="17"/>
  <c r="R6" i="17"/>
  <c r="P6" i="17"/>
  <c r="N6" i="17"/>
  <c r="L6" i="17"/>
  <c r="D6" i="17"/>
  <c r="B6" i="17" s="1"/>
  <c r="C6" i="17" s="1"/>
  <c r="E6" i="17" l="1"/>
  <c r="E14" i="17"/>
  <c r="B9" i="17"/>
  <c r="C9" i="17" s="1"/>
  <c r="E18" i="17"/>
  <c r="B20" i="17"/>
  <c r="C20" i="17" s="1"/>
  <c r="P30" i="17"/>
  <c r="E16" i="17"/>
  <c r="E10" i="17"/>
  <c r="E8" i="17"/>
  <c r="D32" i="17"/>
  <c r="B7" i="17"/>
  <c r="C7" i="17" s="1"/>
  <c r="B11" i="17"/>
  <c r="C11" i="17" s="1"/>
  <c r="B15" i="17"/>
  <c r="C15" i="17" s="1"/>
  <c r="B19" i="17"/>
  <c r="C19" i="17" s="1"/>
  <c r="B23" i="17"/>
  <c r="C23" i="17" s="1"/>
  <c r="B27" i="17"/>
  <c r="C27" i="17" s="1"/>
  <c r="M32" i="17"/>
  <c r="D30" i="17"/>
  <c r="Q32" i="17"/>
  <c r="K32" i="16"/>
  <c r="J32" i="16"/>
  <c r="I32" i="16"/>
  <c r="AH30" i="16"/>
  <c r="AG30" i="16"/>
  <c r="AF30" i="16"/>
  <c r="AE30" i="16"/>
  <c r="AD30" i="16"/>
  <c r="AC30" i="16"/>
  <c r="AB30" i="16"/>
  <c r="AA30" i="16"/>
  <c r="Z30" i="16"/>
  <c r="Y30" i="16"/>
  <c r="W30" i="16"/>
  <c r="W32" i="16" s="1"/>
  <c r="V30" i="16"/>
  <c r="V32" i="16" s="1"/>
  <c r="U30" i="16"/>
  <c r="U32" i="16" s="1"/>
  <c r="T30" i="16"/>
  <c r="T32" i="16" s="1"/>
  <c r="S30" i="16"/>
  <c r="S32" i="16" s="1"/>
  <c r="Q30" i="16"/>
  <c r="Q32" i="16" s="1"/>
  <c r="O30" i="16"/>
  <c r="O32" i="16" s="1"/>
  <c r="M30" i="16"/>
  <c r="N30" i="16" s="1"/>
  <c r="L30" i="16"/>
  <c r="K30" i="16"/>
  <c r="J30" i="16"/>
  <c r="I30" i="16"/>
  <c r="H30" i="16"/>
  <c r="H32" i="16" s="1"/>
  <c r="G30" i="16"/>
  <c r="G32" i="16" s="1"/>
  <c r="F30" i="16"/>
  <c r="F32" i="16" s="1"/>
  <c r="Y29" i="16"/>
  <c r="R29" i="16"/>
  <c r="P29" i="16"/>
  <c r="N29" i="16"/>
  <c r="L29" i="16"/>
  <c r="E29" i="16"/>
  <c r="D29" i="16"/>
  <c r="B29" i="16"/>
  <c r="C29" i="16" s="1"/>
  <c r="Y28" i="16"/>
  <c r="R28" i="16"/>
  <c r="P28" i="16"/>
  <c r="N28" i="16"/>
  <c r="L28" i="16"/>
  <c r="D28" i="16"/>
  <c r="E28" i="16" s="1"/>
  <c r="B28" i="16"/>
  <c r="C28" i="16" s="1"/>
  <c r="Y27" i="16"/>
  <c r="R27" i="16"/>
  <c r="P27" i="16"/>
  <c r="N27" i="16"/>
  <c r="L27" i="16"/>
  <c r="D27" i="16"/>
  <c r="B27" i="16" s="1"/>
  <c r="C27" i="16" s="1"/>
  <c r="Y26" i="16"/>
  <c r="R26" i="16"/>
  <c r="P26" i="16"/>
  <c r="N26" i="16"/>
  <c r="L26" i="16"/>
  <c r="D26" i="16"/>
  <c r="B26" i="16" s="1"/>
  <c r="C26" i="16" s="1"/>
  <c r="Y25" i="16"/>
  <c r="R25" i="16"/>
  <c r="P25" i="16"/>
  <c r="N25" i="16"/>
  <c r="L25" i="16"/>
  <c r="E25" i="16"/>
  <c r="D25" i="16"/>
  <c r="B25" i="16"/>
  <c r="C25" i="16" s="1"/>
  <c r="Y24" i="16"/>
  <c r="R24" i="16"/>
  <c r="P24" i="16"/>
  <c r="N24" i="16"/>
  <c r="L24" i="16"/>
  <c r="D24" i="16"/>
  <c r="E24" i="16" s="1"/>
  <c r="B24" i="16"/>
  <c r="C24" i="16" s="1"/>
  <c r="Y23" i="16"/>
  <c r="R23" i="16"/>
  <c r="P23" i="16"/>
  <c r="N23" i="16"/>
  <c r="L23" i="16"/>
  <c r="D23" i="16"/>
  <c r="B23" i="16" s="1"/>
  <c r="C23" i="16" s="1"/>
  <c r="Y22" i="16"/>
  <c r="R22" i="16"/>
  <c r="P22" i="16"/>
  <c r="N22" i="16"/>
  <c r="L22" i="16"/>
  <c r="D22" i="16"/>
  <c r="B22" i="16" s="1"/>
  <c r="C22" i="16" s="1"/>
  <c r="Y21" i="16"/>
  <c r="R21" i="16"/>
  <c r="P21" i="16"/>
  <c r="N21" i="16"/>
  <c r="L21" i="16"/>
  <c r="E21" i="16"/>
  <c r="D21" i="16"/>
  <c r="B21" i="16"/>
  <c r="C21" i="16" s="1"/>
  <c r="Y20" i="16"/>
  <c r="R20" i="16"/>
  <c r="P20" i="16"/>
  <c r="N20" i="16"/>
  <c r="L20" i="16"/>
  <c r="D20" i="16"/>
  <c r="E20" i="16" s="1"/>
  <c r="Y19" i="16"/>
  <c r="R19" i="16"/>
  <c r="P19" i="16"/>
  <c r="N19" i="16"/>
  <c r="L19" i="16"/>
  <c r="D19" i="16"/>
  <c r="B19" i="16" s="1"/>
  <c r="C19" i="16" s="1"/>
  <c r="Y18" i="16"/>
  <c r="R18" i="16"/>
  <c r="P18" i="16"/>
  <c r="N18" i="16"/>
  <c r="L18" i="16"/>
  <c r="D18" i="16"/>
  <c r="B18" i="16" s="1"/>
  <c r="C18" i="16" s="1"/>
  <c r="Y17" i="16"/>
  <c r="R17" i="16"/>
  <c r="P17" i="16"/>
  <c r="N17" i="16"/>
  <c r="L17" i="16"/>
  <c r="E17" i="16"/>
  <c r="D17" i="16"/>
  <c r="B17" i="16"/>
  <c r="C17" i="16" s="1"/>
  <c r="Y16" i="16"/>
  <c r="R16" i="16"/>
  <c r="P16" i="16"/>
  <c r="N16" i="16"/>
  <c r="L16" i="16"/>
  <c r="D16" i="16"/>
  <c r="E16" i="16" s="1"/>
  <c r="B16" i="16"/>
  <c r="C16" i="16" s="1"/>
  <c r="Y15" i="16"/>
  <c r="R15" i="16"/>
  <c r="P15" i="16"/>
  <c r="N15" i="16"/>
  <c r="L15" i="16"/>
  <c r="D15" i="16"/>
  <c r="B15" i="16" s="1"/>
  <c r="C15" i="16" s="1"/>
  <c r="Y14" i="16"/>
  <c r="R14" i="16"/>
  <c r="P14" i="16"/>
  <c r="N14" i="16"/>
  <c r="L14" i="16"/>
  <c r="D14" i="16"/>
  <c r="E14" i="16" s="1"/>
  <c r="Y13" i="16"/>
  <c r="R13" i="16"/>
  <c r="P13" i="16"/>
  <c r="N13" i="16"/>
  <c r="L13" i="16"/>
  <c r="D13" i="16"/>
  <c r="E13" i="16" s="1"/>
  <c r="B13" i="16"/>
  <c r="C13" i="16" s="1"/>
  <c r="Y12" i="16"/>
  <c r="R12" i="16"/>
  <c r="P12" i="16"/>
  <c r="N12" i="16"/>
  <c r="L12" i="16"/>
  <c r="D12" i="16"/>
  <c r="E12" i="16" s="1"/>
  <c r="Y11" i="16"/>
  <c r="R11" i="16"/>
  <c r="P11" i="16"/>
  <c r="N11" i="16"/>
  <c r="L11" i="16"/>
  <c r="D11" i="16"/>
  <c r="B11" i="16" s="1"/>
  <c r="C11" i="16" s="1"/>
  <c r="Y10" i="16"/>
  <c r="R10" i="16"/>
  <c r="P10" i="16"/>
  <c r="N10" i="16"/>
  <c r="L10" i="16"/>
  <c r="D10" i="16"/>
  <c r="E10" i="16" s="1"/>
  <c r="Y9" i="16"/>
  <c r="R9" i="16"/>
  <c r="P9" i="16"/>
  <c r="N9" i="16"/>
  <c r="L9" i="16"/>
  <c r="E9" i="16"/>
  <c r="D9" i="16"/>
  <c r="B9" i="16"/>
  <c r="C9" i="16" s="1"/>
  <c r="Y8" i="16"/>
  <c r="R8" i="16"/>
  <c r="P8" i="16"/>
  <c r="N8" i="16"/>
  <c r="L8" i="16"/>
  <c r="D8" i="16"/>
  <c r="E8" i="16" s="1"/>
  <c r="B8" i="16"/>
  <c r="C8" i="16" s="1"/>
  <c r="Y7" i="16"/>
  <c r="R7" i="16"/>
  <c r="P7" i="16"/>
  <c r="N7" i="16"/>
  <c r="L7" i="16"/>
  <c r="D7" i="16"/>
  <c r="B7" i="16" s="1"/>
  <c r="C7" i="16" s="1"/>
  <c r="Y6" i="16"/>
  <c r="R6" i="16"/>
  <c r="P6" i="16"/>
  <c r="N6" i="16"/>
  <c r="L6" i="16"/>
  <c r="D6" i="16"/>
  <c r="B6" i="16" s="1"/>
  <c r="C6" i="16" s="1"/>
  <c r="B30" i="17" l="1"/>
  <c r="E30" i="17"/>
  <c r="E32" i="17" s="1"/>
  <c r="P30" i="16"/>
  <c r="B20" i="16"/>
  <c r="C20" i="16" s="1"/>
  <c r="B12" i="16"/>
  <c r="C12" i="16" s="1"/>
  <c r="D30" i="16"/>
  <c r="E30" i="16" s="1"/>
  <c r="E32" i="16" s="1"/>
  <c r="D32" i="16"/>
  <c r="E6" i="16"/>
  <c r="E18" i="16"/>
  <c r="E22" i="16"/>
  <c r="E26" i="16"/>
  <c r="E7" i="16"/>
  <c r="B10" i="16"/>
  <c r="C10" i="16" s="1"/>
  <c r="E11" i="16"/>
  <c r="B14" i="16"/>
  <c r="C14" i="16" s="1"/>
  <c r="E15" i="16"/>
  <c r="E19" i="16"/>
  <c r="E23" i="16"/>
  <c r="E27" i="16"/>
  <c r="R30" i="16"/>
  <c r="M32" i="16"/>
  <c r="T32" i="15"/>
  <c r="S32" i="15"/>
  <c r="M32" i="15"/>
  <c r="K32" i="15"/>
  <c r="H32" i="15"/>
  <c r="AH30" i="15"/>
  <c r="AG30" i="15"/>
  <c r="AF30" i="15"/>
  <c r="AE30" i="15"/>
  <c r="AD30" i="15"/>
  <c r="AC30" i="15"/>
  <c r="AB30" i="15"/>
  <c r="AA30" i="15"/>
  <c r="Y30" i="15" s="1"/>
  <c r="Z30" i="15"/>
  <c r="W30" i="15"/>
  <c r="W32" i="15" s="1"/>
  <c r="V30" i="15"/>
  <c r="V32" i="15" s="1"/>
  <c r="U30" i="15"/>
  <c r="U32" i="15" s="1"/>
  <c r="T30" i="15"/>
  <c r="S30" i="15"/>
  <c r="Q30" i="15"/>
  <c r="Q32" i="15" s="1"/>
  <c r="O30" i="15"/>
  <c r="O32" i="15" s="1"/>
  <c r="N30" i="15"/>
  <c r="M30" i="15"/>
  <c r="K30" i="15"/>
  <c r="L30" i="15" s="1"/>
  <c r="J30" i="15"/>
  <c r="J32" i="15" s="1"/>
  <c r="I30" i="15"/>
  <c r="I32" i="15" s="1"/>
  <c r="H30" i="15"/>
  <c r="G30" i="15"/>
  <c r="G32" i="15" s="1"/>
  <c r="F30" i="15"/>
  <c r="F32" i="15" s="1"/>
  <c r="Y29" i="15"/>
  <c r="R29" i="15"/>
  <c r="P29" i="15"/>
  <c r="N29" i="15"/>
  <c r="L29" i="15"/>
  <c r="D29" i="15"/>
  <c r="B29" i="15" s="1"/>
  <c r="C29" i="15" s="1"/>
  <c r="Y28" i="15"/>
  <c r="R28" i="15"/>
  <c r="P28" i="15"/>
  <c r="N28" i="15"/>
  <c r="L28" i="15"/>
  <c r="D28" i="15"/>
  <c r="B28" i="15" s="1"/>
  <c r="C28" i="15" s="1"/>
  <c r="Y27" i="15"/>
  <c r="R27" i="15"/>
  <c r="P27" i="15"/>
  <c r="N27" i="15"/>
  <c r="L27" i="15"/>
  <c r="E27" i="15"/>
  <c r="D27" i="15"/>
  <c r="B27" i="15"/>
  <c r="C27" i="15" s="1"/>
  <c r="Y26" i="15"/>
  <c r="R26" i="15"/>
  <c r="P26" i="15"/>
  <c r="N26" i="15"/>
  <c r="L26" i="15"/>
  <c r="D26" i="15"/>
  <c r="E26" i="15" s="1"/>
  <c r="B26" i="15"/>
  <c r="C26" i="15" s="1"/>
  <c r="Y25" i="15"/>
  <c r="R25" i="15"/>
  <c r="P25" i="15"/>
  <c r="N25" i="15"/>
  <c r="L25" i="15"/>
  <c r="D25" i="15"/>
  <c r="B25" i="15" s="1"/>
  <c r="C25" i="15" s="1"/>
  <c r="Y24" i="15"/>
  <c r="R24" i="15"/>
  <c r="P24" i="15"/>
  <c r="N24" i="15"/>
  <c r="L24" i="15"/>
  <c r="D24" i="15"/>
  <c r="B24" i="15" s="1"/>
  <c r="C24" i="15" s="1"/>
  <c r="Y23" i="15"/>
  <c r="R23" i="15"/>
  <c r="P23" i="15"/>
  <c r="N23" i="15"/>
  <c r="L23" i="15"/>
  <c r="E23" i="15"/>
  <c r="D23" i="15"/>
  <c r="B23" i="15"/>
  <c r="C23" i="15" s="1"/>
  <c r="Y22" i="15"/>
  <c r="R22" i="15"/>
  <c r="P22" i="15"/>
  <c r="N22" i="15"/>
  <c r="L22" i="15"/>
  <c r="D22" i="15"/>
  <c r="E22" i="15" s="1"/>
  <c r="B22" i="15"/>
  <c r="C22" i="15" s="1"/>
  <c r="Y21" i="15"/>
  <c r="R21" i="15"/>
  <c r="P21" i="15"/>
  <c r="N21" i="15"/>
  <c r="L21" i="15"/>
  <c r="D21" i="15"/>
  <c r="B21" i="15" s="1"/>
  <c r="C21" i="15" s="1"/>
  <c r="Y20" i="15"/>
  <c r="R20" i="15"/>
  <c r="P20" i="15"/>
  <c r="N20" i="15"/>
  <c r="L20" i="15"/>
  <c r="D20" i="15"/>
  <c r="E20" i="15" s="1"/>
  <c r="Y19" i="15"/>
  <c r="R19" i="15"/>
  <c r="P19" i="15"/>
  <c r="N19" i="15"/>
  <c r="L19" i="15"/>
  <c r="E19" i="15"/>
  <c r="D19" i="15"/>
  <c r="B19" i="15"/>
  <c r="C19" i="15" s="1"/>
  <c r="Y18" i="15"/>
  <c r="R18" i="15"/>
  <c r="P18" i="15"/>
  <c r="N18" i="15"/>
  <c r="L18" i="15"/>
  <c r="D18" i="15"/>
  <c r="E18" i="15" s="1"/>
  <c r="B18" i="15"/>
  <c r="C18" i="15" s="1"/>
  <c r="Y17" i="15"/>
  <c r="R17" i="15"/>
  <c r="P17" i="15"/>
  <c r="N17" i="15"/>
  <c r="L17" i="15"/>
  <c r="D17" i="15"/>
  <c r="B17" i="15" s="1"/>
  <c r="C17" i="15" s="1"/>
  <c r="Y16" i="15"/>
  <c r="R16" i="15"/>
  <c r="P16" i="15"/>
  <c r="N16" i="15"/>
  <c r="L16" i="15"/>
  <c r="D16" i="15"/>
  <c r="E16" i="15" s="1"/>
  <c r="Y15" i="15"/>
  <c r="R15" i="15"/>
  <c r="P15" i="15"/>
  <c r="N15" i="15"/>
  <c r="L15" i="15"/>
  <c r="E15" i="15"/>
  <c r="D15" i="15"/>
  <c r="B15" i="15"/>
  <c r="C15" i="15" s="1"/>
  <c r="Y14" i="15"/>
  <c r="R14" i="15"/>
  <c r="P14" i="15"/>
  <c r="N14" i="15"/>
  <c r="L14" i="15"/>
  <c r="D14" i="15"/>
  <c r="E14" i="15" s="1"/>
  <c r="B14" i="15"/>
  <c r="C14" i="15" s="1"/>
  <c r="Y13" i="15"/>
  <c r="R13" i="15"/>
  <c r="P13" i="15"/>
  <c r="N13" i="15"/>
  <c r="L13" i="15"/>
  <c r="D13" i="15"/>
  <c r="B13" i="15" s="1"/>
  <c r="C13" i="15" s="1"/>
  <c r="Y12" i="15"/>
  <c r="R12" i="15"/>
  <c r="P12" i="15"/>
  <c r="N12" i="15"/>
  <c r="L12" i="15"/>
  <c r="D12" i="15"/>
  <c r="E12" i="15" s="1"/>
  <c r="Y11" i="15"/>
  <c r="R11" i="15"/>
  <c r="P11" i="15"/>
  <c r="N11" i="15"/>
  <c r="L11" i="15"/>
  <c r="D11" i="15"/>
  <c r="E11" i="15" s="1"/>
  <c r="B11" i="15"/>
  <c r="C11" i="15" s="1"/>
  <c r="Y10" i="15"/>
  <c r="R10" i="15"/>
  <c r="P10" i="15"/>
  <c r="N10" i="15"/>
  <c r="L10" i="15"/>
  <c r="D10" i="15"/>
  <c r="E10" i="15" s="1"/>
  <c r="Y9" i="15"/>
  <c r="R9" i="15"/>
  <c r="P9" i="15"/>
  <c r="N9" i="15"/>
  <c r="L9" i="15"/>
  <c r="D9" i="15"/>
  <c r="B9" i="15" s="1"/>
  <c r="C9" i="15" s="1"/>
  <c r="Y8" i="15"/>
  <c r="R8" i="15"/>
  <c r="P8" i="15"/>
  <c r="N8" i="15"/>
  <c r="L8" i="15"/>
  <c r="D8" i="15"/>
  <c r="B8" i="15" s="1"/>
  <c r="C8" i="15" s="1"/>
  <c r="Y7" i="15"/>
  <c r="R7" i="15"/>
  <c r="P7" i="15"/>
  <c r="N7" i="15"/>
  <c r="L7" i="15"/>
  <c r="D7" i="15"/>
  <c r="E7" i="15" s="1"/>
  <c r="Y6" i="15"/>
  <c r="R6" i="15"/>
  <c r="P6" i="15"/>
  <c r="N6" i="15"/>
  <c r="L6" i="15"/>
  <c r="D6" i="15"/>
  <c r="E6" i="15" s="1"/>
  <c r="B6" i="15"/>
  <c r="C6" i="15" s="1"/>
  <c r="B32" i="17" l="1"/>
  <c r="C30" i="17"/>
  <c r="B30" i="16"/>
  <c r="B32" i="16" s="1"/>
  <c r="R30" i="15"/>
  <c r="B10" i="15"/>
  <c r="C10" i="15" s="1"/>
  <c r="B7" i="15"/>
  <c r="C7" i="15" s="1"/>
  <c r="D32" i="15"/>
  <c r="E8" i="15"/>
  <c r="E24" i="15"/>
  <c r="E28" i="15"/>
  <c r="E9" i="15"/>
  <c r="B12" i="15"/>
  <c r="C12" i="15" s="1"/>
  <c r="E13" i="15"/>
  <c r="B16" i="15"/>
  <c r="C16" i="15" s="1"/>
  <c r="E17" i="15"/>
  <c r="B20" i="15"/>
  <c r="C20" i="15" s="1"/>
  <c r="E21" i="15"/>
  <c r="E25" i="15"/>
  <c r="E29" i="15"/>
  <c r="D30" i="15"/>
  <c r="P30" i="15"/>
  <c r="J32" i="14"/>
  <c r="I32" i="14"/>
  <c r="AH30" i="14"/>
  <c r="AG30" i="14"/>
  <c r="AF30" i="14"/>
  <c r="AE30" i="14"/>
  <c r="AD30" i="14"/>
  <c r="AC30" i="14"/>
  <c r="AB30" i="14"/>
  <c r="AA30" i="14"/>
  <c r="Z30" i="14"/>
  <c r="Y30" i="14"/>
  <c r="W30" i="14"/>
  <c r="W32" i="14" s="1"/>
  <c r="V30" i="14"/>
  <c r="V32" i="14" s="1"/>
  <c r="U30" i="14"/>
  <c r="U32" i="14" s="1"/>
  <c r="T30" i="14"/>
  <c r="T32" i="14" s="1"/>
  <c r="S30" i="14"/>
  <c r="S32" i="14" s="1"/>
  <c r="Q30" i="14"/>
  <c r="R30" i="14" s="1"/>
  <c r="O30" i="14"/>
  <c r="P30" i="14" s="1"/>
  <c r="M30" i="14"/>
  <c r="N30" i="14" s="1"/>
  <c r="L30" i="14"/>
  <c r="K30" i="14"/>
  <c r="K32" i="14" s="1"/>
  <c r="J30" i="14"/>
  <c r="I30" i="14"/>
  <c r="H30" i="14"/>
  <c r="G30" i="14"/>
  <c r="G32" i="14" s="1"/>
  <c r="F30" i="14"/>
  <c r="F32" i="14" s="1"/>
  <c r="Y29" i="14"/>
  <c r="R29" i="14"/>
  <c r="P29" i="14"/>
  <c r="N29" i="14"/>
  <c r="L29" i="14"/>
  <c r="E29" i="14"/>
  <c r="D29" i="14"/>
  <c r="B29" i="14"/>
  <c r="C29" i="14" s="1"/>
  <c r="Y28" i="14"/>
  <c r="R28" i="14"/>
  <c r="P28" i="14"/>
  <c r="N28" i="14"/>
  <c r="L28" i="14"/>
  <c r="E28" i="14"/>
  <c r="D28" i="14"/>
  <c r="B28" i="14"/>
  <c r="C28" i="14" s="1"/>
  <c r="Y27" i="14"/>
  <c r="R27" i="14"/>
  <c r="P27" i="14"/>
  <c r="N27" i="14"/>
  <c r="L27" i="14"/>
  <c r="D27" i="14"/>
  <c r="E27" i="14" s="1"/>
  <c r="Y26" i="14"/>
  <c r="R26" i="14"/>
  <c r="P26" i="14"/>
  <c r="N26" i="14"/>
  <c r="L26" i="14"/>
  <c r="D26" i="14"/>
  <c r="B26" i="14" s="1"/>
  <c r="C26" i="14" s="1"/>
  <c r="Y25" i="14"/>
  <c r="R25" i="14"/>
  <c r="P25" i="14"/>
  <c r="N25" i="14"/>
  <c r="L25" i="14"/>
  <c r="E25" i="14"/>
  <c r="D25" i="14"/>
  <c r="B25" i="14"/>
  <c r="C25" i="14" s="1"/>
  <c r="Y24" i="14"/>
  <c r="R24" i="14"/>
  <c r="P24" i="14"/>
  <c r="N24" i="14"/>
  <c r="L24" i="14"/>
  <c r="E24" i="14"/>
  <c r="D24" i="14"/>
  <c r="B24" i="14"/>
  <c r="C24" i="14" s="1"/>
  <c r="Y23" i="14"/>
  <c r="R23" i="14"/>
  <c r="P23" i="14"/>
  <c r="N23" i="14"/>
  <c r="L23" i="14"/>
  <c r="D23" i="14"/>
  <c r="E23" i="14" s="1"/>
  <c r="Y22" i="14"/>
  <c r="R22" i="14"/>
  <c r="P22" i="14"/>
  <c r="N22" i="14"/>
  <c r="L22" i="14"/>
  <c r="D22" i="14"/>
  <c r="B22" i="14" s="1"/>
  <c r="C22" i="14" s="1"/>
  <c r="Y21" i="14"/>
  <c r="R21" i="14"/>
  <c r="P21" i="14"/>
  <c r="N21" i="14"/>
  <c r="L21" i="14"/>
  <c r="E21" i="14"/>
  <c r="D21" i="14"/>
  <c r="B21" i="14"/>
  <c r="C21" i="14" s="1"/>
  <c r="Y20" i="14"/>
  <c r="R20" i="14"/>
  <c r="P20" i="14"/>
  <c r="N20" i="14"/>
  <c r="L20" i="14"/>
  <c r="D20" i="14"/>
  <c r="E20" i="14" s="1"/>
  <c r="B20" i="14"/>
  <c r="C20" i="14" s="1"/>
  <c r="Y19" i="14"/>
  <c r="R19" i="14"/>
  <c r="P19" i="14"/>
  <c r="N19" i="14"/>
  <c r="L19" i="14"/>
  <c r="D19" i="14"/>
  <c r="E19" i="14" s="1"/>
  <c r="Y18" i="14"/>
  <c r="R18" i="14"/>
  <c r="P18" i="14"/>
  <c r="N18" i="14"/>
  <c r="L18" i="14"/>
  <c r="D18" i="14"/>
  <c r="B18" i="14" s="1"/>
  <c r="C18" i="14" s="1"/>
  <c r="Y17" i="14"/>
  <c r="R17" i="14"/>
  <c r="P17" i="14"/>
  <c r="N17" i="14"/>
  <c r="L17" i="14"/>
  <c r="E17" i="14"/>
  <c r="D17" i="14"/>
  <c r="B17" i="14"/>
  <c r="C17" i="14" s="1"/>
  <c r="Y16" i="14"/>
  <c r="R16" i="14"/>
  <c r="P16" i="14"/>
  <c r="N16" i="14"/>
  <c r="L16" i="14"/>
  <c r="D16" i="14"/>
  <c r="E16" i="14" s="1"/>
  <c r="Y15" i="14"/>
  <c r="R15" i="14"/>
  <c r="P15" i="14"/>
  <c r="N15" i="14"/>
  <c r="L15" i="14"/>
  <c r="D15" i="14"/>
  <c r="E15" i="14" s="1"/>
  <c r="Y14" i="14"/>
  <c r="R14" i="14"/>
  <c r="P14" i="14"/>
  <c r="N14" i="14"/>
  <c r="L14" i="14"/>
  <c r="D14" i="14"/>
  <c r="B14" i="14" s="1"/>
  <c r="C14" i="14" s="1"/>
  <c r="Y13" i="14"/>
  <c r="R13" i="14"/>
  <c r="P13" i="14"/>
  <c r="N13" i="14"/>
  <c r="L13" i="14"/>
  <c r="D13" i="14"/>
  <c r="B13" i="14" s="1"/>
  <c r="C13" i="14" s="1"/>
  <c r="Y12" i="14"/>
  <c r="R12" i="14"/>
  <c r="P12" i="14"/>
  <c r="N12" i="14"/>
  <c r="L12" i="14"/>
  <c r="D12" i="14"/>
  <c r="E12" i="14" s="1"/>
  <c r="B12" i="14"/>
  <c r="C12" i="14" s="1"/>
  <c r="Y11" i="14"/>
  <c r="R11" i="14"/>
  <c r="P11" i="14"/>
  <c r="N11" i="14"/>
  <c r="L11" i="14"/>
  <c r="D11" i="14"/>
  <c r="E11" i="14" s="1"/>
  <c r="Y10" i="14"/>
  <c r="R10" i="14"/>
  <c r="P10" i="14"/>
  <c r="N10" i="14"/>
  <c r="L10" i="14"/>
  <c r="D10" i="14"/>
  <c r="B10" i="14" s="1"/>
  <c r="C10" i="14" s="1"/>
  <c r="Y9" i="14"/>
  <c r="R9" i="14"/>
  <c r="P9" i="14"/>
  <c r="N9" i="14"/>
  <c r="L9" i="14"/>
  <c r="E9" i="14"/>
  <c r="D9" i="14"/>
  <c r="B9" i="14"/>
  <c r="C9" i="14" s="1"/>
  <c r="Y8" i="14"/>
  <c r="R8" i="14"/>
  <c r="P8" i="14"/>
  <c r="N8" i="14"/>
  <c r="L8" i="14"/>
  <c r="D8" i="14"/>
  <c r="E8" i="14" s="1"/>
  <c r="B8" i="14"/>
  <c r="C8" i="14" s="1"/>
  <c r="Y7" i="14"/>
  <c r="R7" i="14"/>
  <c r="P7" i="14"/>
  <c r="N7" i="14"/>
  <c r="L7" i="14"/>
  <c r="D7" i="14"/>
  <c r="E7" i="14" s="1"/>
  <c r="Y6" i="14"/>
  <c r="R6" i="14"/>
  <c r="P6" i="14"/>
  <c r="N6" i="14"/>
  <c r="L6" i="14"/>
  <c r="D6" i="14"/>
  <c r="B6" i="14" s="1"/>
  <c r="C6" i="14" s="1"/>
  <c r="C30" i="16" l="1"/>
  <c r="B30" i="15"/>
  <c r="E30" i="15"/>
  <c r="E32" i="15" s="1"/>
  <c r="B16" i="14"/>
  <c r="C16" i="14" s="1"/>
  <c r="O32" i="14"/>
  <c r="E13" i="14"/>
  <c r="D30" i="14"/>
  <c r="E30" i="14" s="1"/>
  <c r="E32" i="14" s="1"/>
  <c r="E18" i="14"/>
  <c r="E22" i="14"/>
  <c r="E26" i="14"/>
  <c r="B7" i="14"/>
  <c r="C7" i="14" s="1"/>
  <c r="B11" i="14"/>
  <c r="C11" i="14" s="1"/>
  <c r="B15" i="14"/>
  <c r="C15" i="14" s="1"/>
  <c r="B19" i="14"/>
  <c r="C19" i="14" s="1"/>
  <c r="B23" i="14"/>
  <c r="C23" i="14" s="1"/>
  <c r="B27" i="14"/>
  <c r="C27" i="14" s="1"/>
  <c r="H32" i="14"/>
  <c r="D32" i="14" s="1"/>
  <c r="M32" i="14"/>
  <c r="E6" i="14"/>
  <c r="E10" i="14"/>
  <c r="E14" i="14"/>
  <c r="Q32" i="14"/>
  <c r="K32" i="13"/>
  <c r="AH30" i="13"/>
  <c r="AG30" i="13"/>
  <c r="AF30" i="13"/>
  <c r="AE30" i="13"/>
  <c r="AD30" i="13"/>
  <c r="AC30" i="13"/>
  <c r="AB30" i="13"/>
  <c r="AA30" i="13"/>
  <c r="Z30" i="13"/>
  <c r="Y30" i="13" s="1"/>
  <c r="W30" i="13"/>
  <c r="W32" i="13" s="1"/>
  <c r="V30" i="13"/>
  <c r="V32" i="13" s="1"/>
  <c r="U30" i="13"/>
  <c r="U32" i="13" s="1"/>
  <c r="T30" i="13"/>
  <c r="T32" i="13" s="1"/>
  <c r="S30" i="13"/>
  <c r="S32" i="13" s="1"/>
  <c r="Q30" i="13"/>
  <c r="R30" i="13" s="1"/>
  <c r="O30" i="13"/>
  <c r="O32" i="13" s="1"/>
  <c r="M30" i="13"/>
  <c r="M32" i="13" s="1"/>
  <c r="K30" i="13"/>
  <c r="L30" i="13" s="1"/>
  <c r="J30" i="13"/>
  <c r="J32" i="13" s="1"/>
  <c r="I30" i="13"/>
  <c r="I32" i="13" s="1"/>
  <c r="H30" i="13"/>
  <c r="H32" i="13" s="1"/>
  <c r="G30" i="13"/>
  <c r="G32" i="13" s="1"/>
  <c r="F30" i="13"/>
  <c r="F32" i="13" s="1"/>
  <c r="Y29" i="13"/>
  <c r="R29" i="13"/>
  <c r="P29" i="13"/>
  <c r="N29" i="13"/>
  <c r="L29" i="13"/>
  <c r="D29" i="13"/>
  <c r="E29" i="13" s="1"/>
  <c r="B29" i="13"/>
  <c r="C29" i="13" s="1"/>
  <c r="Y28" i="13"/>
  <c r="R28" i="13"/>
  <c r="P28" i="13"/>
  <c r="N28" i="13"/>
  <c r="L28" i="13"/>
  <c r="D28" i="13"/>
  <c r="E28" i="13" s="1"/>
  <c r="Y27" i="13"/>
  <c r="R27" i="13"/>
  <c r="P27" i="13"/>
  <c r="N27" i="13"/>
  <c r="L27" i="13"/>
  <c r="D27" i="13"/>
  <c r="B27" i="13" s="1"/>
  <c r="C27" i="13" s="1"/>
  <c r="Y26" i="13"/>
  <c r="R26" i="13"/>
  <c r="P26" i="13"/>
  <c r="N26" i="13"/>
  <c r="L26" i="13"/>
  <c r="E26" i="13"/>
  <c r="D26" i="13"/>
  <c r="B26" i="13"/>
  <c r="C26" i="13" s="1"/>
  <c r="Y25" i="13"/>
  <c r="R25" i="13"/>
  <c r="P25" i="13"/>
  <c r="N25" i="13"/>
  <c r="L25" i="13"/>
  <c r="D25" i="13"/>
  <c r="E25" i="13" s="1"/>
  <c r="B25" i="13"/>
  <c r="C25" i="13" s="1"/>
  <c r="Y24" i="13"/>
  <c r="R24" i="13"/>
  <c r="P24" i="13"/>
  <c r="N24" i="13"/>
  <c r="L24" i="13"/>
  <c r="D24" i="13"/>
  <c r="E24" i="13" s="1"/>
  <c r="Y23" i="13"/>
  <c r="R23" i="13"/>
  <c r="P23" i="13"/>
  <c r="N23" i="13"/>
  <c r="L23" i="13"/>
  <c r="D23" i="13"/>
  <c r="B23" i="13" s="1"/>
  <c r="C23" i="13" s="1"/>
  <c r="Y22" i="13"/>
  <c r="R22" i="13"/>
  <c r="P22" i="13"/>
  <c r="N22" i="13"/>
  <c r="L22" i="13"/>
  <c r="E22" i="13"/>
  <c r="D22" i="13"/>
  <c r="B22" i="13"/>
  <c r="C22" i="13" s="1"/>
  <c r="Y21" i="13"/>
  <c r="R21" i="13"/>
  <c r="P21" i="13"/>
  <c r="N21" i="13"/>
  <c r="L21" i="13"/>
  <c r="D21" i="13"/>
  <c r="E21" i="13" s="1"/>
  <c r="B21" i="13"/>
  <c r="C21" i="13" s="1"/>
  <c r="Y20" i="13"/>
  <c r="R20" i="13"/>
  <c r="P20" i="13"/>
  <c r="N20" i="13"/>
  <c r="L20" i="13"/>
  <c r="D20" i="13"/>
  <c r="E20" i="13" s="1"/>
  <c r="Y19" i="13"/>
  <c r="R19" i="13"/>
  <c r="P19" i="13"/>
  <c r="N19" i="13"/>
  <c r="L19" i="13"/>
  <c r="D19" i="13"/>
  <c r="B19" i="13" s="1"/>
  <c r="C19" i="13" s="1"/>
  <c r="Y18" i="13"/>
  <c r="R18" i="13"/>
  <c r="P18" i="13"/>
  <c r="N18" i="13"/>
  <c r="L18" i="13"/>
  <c r="D18" i="13"/>
  <c r="B18" i="13" s="1"/>
  <c r="C18" i="13" s="1"/>
  <c r="Y17" i="13"/>
  <c r="R17" i="13"/>
  <c r="P17" i="13"/>
  <c r="N17" i="13"/>
  <c r="L17" i="13"/>
  <c r="D17" i="13"/>
  <c r="E17" i="13" s="1"/>
  <c r="B17" i="13"/>
  <c r="C17" i="13" s="1"/>
  <c r="Y16" i="13"/>
  <c r="R16" i="13"/>
  <c r="P16" i="13"/>
  <c r="N16" i="13"/>
  <c r="L16" i="13"/>
  <c r="D16" i="13"/>
  <c r="E16" i="13" s="1"/>
  <c r="Y15" i="13"/>
  <c r="R15" i="13"/>
  <c r="P15" i="13"/>
  <c r="N15" i="13"/>
  <c r="L15" i="13"/>
  <c r="D15" i="13"/>
  <c r="B15" i="13" s="1"/>
  <c r="C15" i="13" s="1"/>
  <c r="Y14" i="13"/>
  <c r="R14" i="13"/>
  <c r="P14" i="13"/>
  <c r="N14" i="13"/>
  <c r="L14" i="13"/>
  <c r="D14" i="13"/>
  <c r="E14" i="13" s="1"/>
  <c r="B14" i="13"/>
  <c r="C14" i="13" s="1"/>
  <c r="Y13" i="13"/>
  <c r="R13" i="13"/>
  <c r="P13" i="13"/>
  <c r="N13" i="13"/>
  <c r="L13" i="13"/>
  <c r="E13" i="13"/>
  <c r="D13" i="13"/>
  <c r="B13" i="13" s="1"/>
  <c r="C13" i="13" s="1"/>
  <c r="Y12" i="13"/>
  <c r="R12" i="13"/>
  <c r="P12" i="13"/>
  <c r="N12" i="13"/>
  <c r="L12" i="13"/>
  <c r="D12" i="13"/>
  <c r="E12" i="13" s="1"/>
  <c r="Y11" i="13"/>
  <c r="R11" i="13"/>
  <c r="P11" i="13"/>
  <c r="N11" i="13"/>
  <c r="L11" i="13"/>
  <c r="D11" i="13"/>
  <c r="B11" i="13" s="1"/>
  <c r="C11" i="13" s="1"/>
  <c r="Y10" i="13"/>
  <c r="R10" i="13"/>
  <c r="P10" i="13"/>
  <c r="N10" i="13"/>
  <c r="L10" i="13"/>
  <c r="D10" i="13"/>
  <c r="B10" i="13" s="1"/>
  <c r="C10" i="13" s="1"/>
  <c r="Y9" i="13"/>
  <c r="R9" i="13"/>
  <c r="P9" i="13"/>
  <c r="N9" i="13"/>
  <c r="L9" i="13"/>
  <c r="D9" i="13"/>
  <c r="E9" i="13" s="1"/>
  <c r="B9" i="13"/>
  <c r="C9" i="13" s="1"/>
  <c r="Y8" i="13"/>
  <c r="R8" i="13"/>
  <c r="P8" i="13"/>
  <c r="N8" i="13"/>
  <c r="L8" i="13"/>
  <c r="D8" i="13"/>
  <c r="E8" i="13" s="1"/>
  <c r="Y7" i="13"/>
  <c r="R7" i="13"/>
  <c r="P7" i="13"/>
  <c r="N7" i="13"/>
  <c r="L7" i="13"/>
  <c r="D7" i="13"/>
  <c r="B7" i="13" s="1"/>
  <c r="C7" i="13" s="1"/>
  <c r="Y6" i="13"/>
  <c r="R6" i="13"/>
  <c r="P6" i="13"/>
  <c r="N6" i="13"/>
  <c r="L6" i="13"/>
  <c r="D6" i="13"/>
  <c r="B6" i="13" s="1"/>
  <c r="C6" i="13" s="1"/>
  <c r="B32" i="15" l="1"/>
  <c r="C30" i="15"/>
  <c r="B30" i="14"/>
  <c r="C30" i="14" s="1"/>
  <c r="E18" i="13"/>
  <c r="E10" i="13"/>
  <c r="E6" i="13"/>
  <c r="D32" i="13"/>
  <c r="E11" i="13"/>
  <c r="B8" i="13"/>
  <c r="C8" i="13" s="1"/>
  <c r="B12" i="13"/>
  <c r="C12" i="13" s="1"/>
  <c r="B16" i="13"/>
  <c r="C16" i="13" s="1"/>
  <c r="B20" i="13"/>
  <c r="C20" i="13" s="1"/>
  <c r="B24" i="13"/>
  <c r="C24" i="13" s="1"/>
  <c r="B28" i="13"/>
  <c r="C28" i="13" s="1"/>
  <c r="D30" i="13"/>
  <c r="P30" i="13"/>
  <c r="Q32" i="13"/>
  <c r="E15" i="13"/>
  <c r="E19" i="13"/>
  <c r="E23" i="13"/>
  <c r="E27" i="13"/>
  <c r="N30" i="13"/>
  <c r="E7" i="13"/>
  <c r="S32" i="12"/>
  <c r="O32" i="12"/>
  <c r="K32" i="12"/>
  <c r="J32" i="12"/>
  <c r="I32" i="12"/>
  <c r="AH30" i="12"/>
  <c r="AG30" i="12"/>
  <c r="AF30" i="12"/>
  <c r="AE30" i="12"/>
  <c r="AD30" i="12"/>
  <c r="AC30" i="12"/>
  <c r="AB30" i="12"/>
  <c r="AA30" i="12"/>
  <c r="Z30" i="12"/>
  <c r="Y30" i="12"/>
  <c r="W30" i="12"/>
  <c r="W32" i="12" s="1"/>
  <c r="V30" i="12"/>
  <c r="V32" i="12" s="1"/>
  <c r="U30" i="12"/>
  <c r="U32" i="12" s="1"/>
  <c r="T30" i="12"/>
  <c r="T32" i="12" s="1"/>
  <c r="S30" i="12"/>
  <c r="Q30" i="12"/>
  <c r="Q32" i="12" s="1"/>
  <c r="P30" i="12"/>
  <c r="O30" i="12"/>
  <c r="M30" i="12"/>
  <c r="M32" i="12" s="1"/>
  <c r="L30" i="12"/>
  <c r="K30" i="12"/>
  <c r="J30" i="12"/>
  <c r="I30" i="12"/>
  <c r="H30" i="12"/>
  <c r="G30" i="12"/>
  <c r="F30" i="12"/>
  <c r="F32" i="12" s="1"/>
  <c r="Y29" i="12"/>
  <c r="R29" i="12"/>
  <c r="P29" i="12"/>
  <c r="N29" i="12"/>
  <c r="L29" i="12"/>
  <c r="E29" i="12"/>
  <c r="D29" i="12"/>
  <c r="B29" i="12"/>
  <c r="C29" i="12" s="1"/>
  <c r="Y28" i="12"/>
  <c r="R28" i="12"/>
  <c r="P28" i="12"/>
  <c r="N28" i="12"/>
  <c r="L28" i="12"/>
  <c r="D28" i="12"/>
  <c r="E28" i="12" s="1"/>
  <c r="B28" i="12"/>
  <c r="C28" i="12" s="1"/>
  <c r="Y27" i="12"/>
  <c r="R27" i="12"/>
  <c r="P27" i="12"/>
  <c r="N27" i="12"/>
  <c r="L27" i="12"/>
  <c r="D27" i="12"/>
  <c r="B27" i="12" s="1"/>
  <c r="C27" i="12" s="1"/>
  <c r="Y26" i="12"/>
  <c r="R26" i="12"/>
  <c r="P26" i="12"/>
  <c r="N26" i="12"/>
  <c r="L26" i="12"/>
  <c r="D26" i="12"/>
  <c r="E26" i="12" s="1"/>
  <c r="Y25" i="12"/>
  <c r="R25" i="12"/>
  <c r="P25" i="12"/>
  <c r="N25" i="12"/>
  <c r="L25" i="12"/>
  <c r="E25" i="12"/>
  <c r="D25" i="12"/>
  <c r="B25" i="12"/>
  <c r="C25" i="12" s="1"/>
  <c r="Y24" i="12"/>
  <c r="R24" i="12"/>
  <c r="P24" i="12"/>
  <c r="N24" i="12"/>
  <c r="L24" i="12"/>
  <c r="D24" i="12"/>
  <c r="E24" i="12" s="1"/>
  <c r="B24" i="12"/>
  <c r="C24" i="12" s="1"/>
  <c r="Y23" i="12"/>
  <c r="R23" i="12"/>
  <c r="P23" i="12"/>
  <c r="N23" i="12"/>
  <c r="L23" i="12"/>
  <c r="D23" i="12"/>
  <c r="B23" i="12" s="1"/>
  <c r="C23" i="12" s="1"/>
  <c r="Y22" i="12"/>
  <c r="R22" i="12"/>
  <c r="P22" i="12"/>
  <c r="N22" i="12"/>
  <c r="L22" i="12"/>
  <c r="D22" i="12"/>
  <c r="E22" i="12" s="1"/>
  <c r="Y21" i="12"/>
  <c r="R21" i="12"/>
  <c r="P21" i="12"/>
  <c r="N21" i="12"/>
  <c r="L21" i="12"/>
  <c r="E21" i="12"/>
  <c r="D21" i="12"/>
  <c r="B21" i="12"/>
  <c r="C21" i="12" s="1"/>
  <c r="Y20" i="12"/>
  <c r="R20" i="12"/>
  <c r="P20" i="12"/>
  <c r="N20" i="12"/>
  <c r="L20" i="12"/>
  <c r="D20" i="12"/>
  <c r="E20" i="12" s="1"/>
  <c r="B20" i="12"/>
  <c r="C20" i="12" s="1"/>
  <c r="Y19" i="12"/>
  <c r="R19" i="12"/>
  <c r="P19" i="12"/>
  <c r="N19" i="12"/>
  <c r="L19" i="12"/>
  <c r="D19" i="12"/>
  <c r="B19" i="12" s="1"/>
  <c r="C19" i="12" s="1"/>
  <c r="Y18" i="12"/>
  <c r="R18" i="12"/>
  <c r="P18" i="12"/>
  <c r="N18" i="12"/>
  <c r="L18" i="12"/>
  <c r="D18" i="12"/>
  <c r="B18" i="12" s="1"/>
  <c r="C18" i="12" s="1"/>
  <c r="Y17" i="12"/>
  <c r="R17" i="12"/>
  <c r="P17" i="12"/>
  <c r="N17" i="12"/>
  <c r="L17" i="12"/>
  <c r="E17" i="12"/>
  <c r="D17" i="12"/>
  <c r="B17" i="12"/>
  <c r="C17" i="12" s="1"/>
  <c r="Y16" i="12"/>
  <c r="R16" i="12"/>
  <c r="P16" i="12"/>
  <c r="N16" i="12"/>
  <c r="L16" i="12"/>
  <c r="D16" i="12"/>
  <c r="E16" i="12" s="1"/>
  <c r="Y15" i="12"/>
  <c r="R15" i="12"/>
  <c r="P15" i="12"/>
  <c r="N15" i="12"/>
  <c r="L15" i="12"/>
  <c r="D15" i="12"/>
  <c r="B15" i="12" s="1"/>
  <c r="C15" i="12" s="1"/>
  <c r="Y14" i="12"/>
  <c r="R14" i="12"/>
  <c r="P14" i="12"/>
  <c r="N14" i="12"/>
  <c r="L14" i="12"/>
  <c r="D14" i="12"/>
  <c r="E14" i="12" s="1"/>
  <c r="Y13" i="12"/>
  <c r="R13" i="12"/>
  <c r="P13" i="12"/>
  <c r="N13" i="12"/>
  <c r="L13" i="12"/>
  <c r="D13" i="12"/>
  <c r="B13" i="12" s="1"/>
  <c r="C13" i="12" s="1"/>
  <c r="Y12" i="12"/>
  <c r="R12" i="12"/>
  <c r="P12" i="12"/>
  <c r="N12" i="12"/>
  <c r="L12" i="12"/>
  <c r="D12" i="12"/>
  <c r="E12" i="12" s="1"/>
  <c r="B12" i="12"/>
  <c r="C12" i="12" s="1"/>
  <c r="Y11" i="12"/>
  <c r="R11" i="12"/>
  <c r="P11" i="12"/>
  <c r="N11" i="12"/>
  <c r="L11" i="12"/>
  <c r="D11" i="12"/>
  <c r="B11" i="12" s="1"/>
  <c r="C11" i="12" s="1"/>
  <c r="Y10" i="12"/>
  <c r="R10" i="12"/>
  <c r="P10" i="12"/>
  <c r="N10" i="12"/>
  <c r="L10" i="12"/>
  <c r="D10" i="12"/>
  <c r="B10" i="12" s="1"/>
  <c r="C10" i="12" s="1"/>
  <c r="Y9" i="12"/>
  <c r="R9" i="12"/>
  <c r="P9" i="12"/>
  <c r="N9" i="12"/>
  <c r="L9" i="12"/>
  <c r="E9" i="12"/>
  <c r="D9" i="12"/>
  <c r="B9" i="12"/>
  <c r="C9" i="12" s="1"/>
  <c r="Y8" i="12"/>
  <c r="R8" i="12"/>
  <c r="P8" i="12"/>
  <c r="N8" i="12"/>
  <c r="L8" i="12"/>
  <c r="D8" i="12"/>
  <c r="E8" i="12" s="1"/>
  <c r="B8" i="12"/>
  <c r="C8" i="12" s="1"/>
  <c r="Y7" i="12"/>
  <c r="R7" i="12"/>
  <c r="P7" i="12"/>
  <c r="N7" i="12"/>
  <c r="L7" i="12"/>
  <c r="D7" i="12"/>
  <c r="B7" i="12" s="1"/>
  <c r="C7" i="12" s="1"/>
  <c r="Y6" i="12"/>
  <c r="R6" i="12"/>
  <c r="P6" i="12"/>
  <c r="N6" i="12"/>
  <c r="L6" i="12"/>
  <c r="D6" i="12"/>
  <c r="B6" i="12" s="1"/>
  <c r="C6" i="12" s="1"/>
  <c r="B32" i="14" l="1"/>
  <c r="B30" i="13"/>
  <c r="E30" i="13"/>
  <c r="E32" i="13" s="1"/>
  <c r="B16" i="12"/>
  <c r="C16" i="12" s="1"/>
  <c r="G32" i="12"/>
  <c r="D30" i="12"/>
  <c r="G36" i="12" s="1"/>
  <c r="E13" i="12"/>
  <c r="E6" i="12"/>
  <c r="E10" i="12"/>
  <c r="E18" i="12"/>
  <c r="E7" i="12"/>
  <c r="E11" i="12"/>
  <c r="B14" i="12"/>
  <c r="C14" i="12" s="1"/>
  <c r="E15" i="12"/>
  <c r="E19" i="12"/>
  <c r="B22" i="12"/>
  <c r="C22" i="12" s="1"/>
  <c r="E23" i="12"/>
  <c r="B26" i="12"/>
  <c r="C26" i="12" s="1"/>
  <c r="E27" i="12"/>
  <c r="N30" i="12"/>
  <c r="R30" i="12"/>
  <c r="H32" i="12"/>
  <c r="D32" i="12" s="1"/>
  <c r="C30" i="13" l="1"/>
  <c r="B32" i="13"/>
  <c r="B30" i="12"/>
  <c r="C30" i="12" s="1"/>
  <c r="E30" i="12"/>
  <c r="E32" i="12" s="1"/>
  <c r="B32" i="12" l="1"/>
  <c r="S32" i="11" l="1"/>
  <c r="O32" i="11"/>
  <c r="K32" i="11"/>
  <c r="J32" i="11"/>
  <c r="I32" i="11"/>
  <c r="F32" i="11"/>
  <c r="AH30" i="11"/>
  <c r="AG30" i="11"/>
  <c r="AF30" i="11"/>
  <c r="AE30" i="11"/>
  <c r="AD30" i="11"/>
  <c r="AC30" i="11"/>
  <c r="AB30" i="11"/>
  <c r="AA30" i="11"/>
  <c r="Z30" i="11"/>
  <c r="Y30" i="11"/>
  <c r="W30" i="11"/>
  <c r="W32" i="11" s="1"/>
  <c r="V30" i="11"/>
  <c r="V32" i="11" s="1"/>
  <c r="U30" i="11"/>
  <c r="U32" i="11" s="1"/>
  <c r="T30" i="11"/>
  <c r="T32" i="11" s="1"/>
  <c r="S30" i="11"/>
  <c r="Q30" i="11"/>
  <c r="Q32" i="11" s="1"/>
  <c r="P30" i="11"/>
  <c r="O30" i="11"/>
  <c r="M30" i="11"/>
  <c r="M32" i="11" s="1"/>
  <c r="L30" i="11"/>
  <c r="K30" i="11"/>
  <c r="J30" i="11"/>
  <c r="I30" i="11"/>
  <c r="H30" i="11"/>
  <c r="H32" i="11" s="1"/>
  <c r="G30" i="11"/>
  <c r="G32" i="11" s="1"/>
  <c r="F30" i="11"/>
  <c r="Y29" i="11"/>
  <c r="R29" i="11"/>
  <c r="P29" i="11"/>
  <c r="N29" i="11"/>
  <c r="L29" i="11"/>
  <c r="E29" i="11"/>
  <c r="D29" i="11"/>
  <c r="B29" i="11"/>
  <c r="C29" i="11" s="1"/>
  <c r="Y28" i="11"/>
  <c r="R28" i="11"/>
  <c r="P28" i="11"/>
  <c r="N28" i="11"/>
  <c r="L28" i="11"/>
  <c r="D28" i="11"/>
  <c r="E28" i="11" s="1"/>
  <c r="B28" i="11"/>
  <c r="C28" i="11" s="1"/>
  <c r="Y27" i="11"/>
  <c r="R27" i="11"/>
  <c r="P27" i="11"/>
  <c r="N27" i="11"/>
  <c r="L27" i="11"/>
  <c r="D27" i="11"/>
  <c r="B27" i="11" s="1"/>
  <c r="C27" i="11" s="1"/>
  <c r="Y26" i="11"/>
  <c r="R26" i="11"/>
  <c r="P26" i="11"/>
  <c r="N26" i="11"/>
  <c r="L26" i="11"/>
  <c r="D26" i="11"/>
  <c r="E26" i="11" s="1"/>
  <c r="Y25" i="11"/>
  <c r="R25" i="11"/>
  <c r="P25" i="11"/>
  <c r="N25" i="11"/>
  <c r="L25" i="11"/>
  <c r="E25" i="11"/>
  <c r="D25" i="11"/>
  <c r="B25" i="11"/>
  <c r="C25" i="11" s="1"/>
  <c r="Y24" i="11"/>
  <c r="R24" i="11"/>
  <c r="P24" i="11"/>
  <c r="N24" i="11"/>
  <c r="L24" i="11"/>
  <c r="D24" i="11"/>
  <c r="E24" i="11" s="1"/>
  <c r="B24" i="11"/>
  <c r="C24" i="11" s="1"/>
  <c r="Y23" i="11"/>
  <c r="R23" i="11"/>
  <c r="P23" i="11"/>
  <c r="N23" i="11"/>
  <c r="L23" i="11"/>
  <c r="D23" i="11"/>
  <c r="B23" i="11" s="1"/>
  <c r="C23" i="11" s="1"/>
  <c r="Y22" i="11"/>
  <c r="R22" i="11"/>
  <c r="P22" i="11"/>
  <c r="N22" i="11"/>
  <c r="L22" i="11"/>
  <c r="D22" i="11"/>
  <c r="B22" i="11" s="1"/>
  <c r="C22" i="11" s="1"/>
  <c r="Y21" i="11"/>
  <c r="R21" i="11"/>
  <c r="P21" i="11"/>
  <c r="N21" i="11"/>
  <c r="L21" i="11"/>
  <c r="E21" i="11"/>
  <c r="D21" i="11"/>
  <c r="B21" i="11"/>
  <c r="C21" i="11" s="1"/>
  <c r="Y20" i="11"/>
  <c r="R20" i="11"/>
  <c r="P20" i="11"/>
  <c r="N20" i="11"/>
  <c r="L20" i="11"/>
  <c r="D20" i="11"/>
  <c r="E20" i="11" s="1"/>
  <c r="B20" i="11"/>
  <c r="C20" i="11" s="1"/>
  <c r="Y19" i="11"/>
  <c r="R19" i="11"/>
  <c r="P19" i="11"/>
  <c r="N19" i="11"/>
  <c r="L19" i="11"/>
  <c r="D19" i="11"/>
  <c r="B19" i="11" s="1"/>
  <c r="C19" i="11" s="1"/>
  <c r="Y18" i="11"/>
  <c r="R18" i="11"/>
  <c r="P18" i="11"/>
  <c r="N18" i="11"/>
  <c r="L18" i="11"/>
  <c r="D18" i="11"/>
  <c r="E18" i="11" s="1"/>
  <c r="Y17" i="11"/>
  <c r="R17" i="11"/>
  <c r="P17" i="11"/>
  <c r="N17" i="11"/>
  <c r="L17" i="11"/>
  <c r="E17" i="11"/>
  <c r="D17" i="11"/>
  <c r="B17" i="11"/>
  <c r="C17" i="11" s="1"/>
  <c r="Y16" i="11"/>
  <c r="R16" i="11"/>
  <c r="P16" i="11"/>
  <c r="N16" i="11"/>
  <c r="L16" i="11"/>
  <c r="D16" i="11"/>
  <c r="E16" i="11" s="1"/>
  <c r="Y15" i="11"/>
  <c r="R15" i="11"/>
  <c r="P15" i="11"/>
  <c r="N15" i="11"/>
  <c r="L15" i="11"/>
  <c r="D15" i="11"/>
  <c r="B15" i="11" s="1"/>
  <c r="C15" i="11" s="1"/>
  <c r="Y14" i="11"/>
  <c r="R14" i="11"/>
  <c r="P14" i="11"/>
  <c r="N14" i="11"/>
  <c r="L14" i="11"/>
  <c r="D14" i="11"/>
  <c r="E14" i="11" s="1"/>
  <c r="Y13" i="11"/>
  <c r="R13" i="11"/>
  <c r="P13" i="11"/>
  <c r="N13" i="11"/>
  <c r="L13" i="11"/>
  <c r="D13" i="11"/>
  <c r="E13" i="11" s="1"/>
  <c r="Y12" i="11"/>
  <c r="R12" i="11"/>
  <c r="P12" i="11"/>
  <c r="N12" i="11"/>
  <c r="L12" i="11"/>
  <c r="D12" i="11"/>
  <c r="E12" i="11" s="1"/>
  <c r="B12" i="11"/>
  <c r="C12" i="11" s="1"/>
  <c r="Y11" i="11"/>
  <c r="R11" i="11"/>
  <c r="P11" i="11"/>
  <c r="N11" i="11"/>
  <c r="L11" i="11"/>
  <c r="D11" i="11"/>
  <c r="B11" i="11" s="1"/>
  <c r="C11" i="11" s="1"/>
  <c r="Y10" i="11"/>
  <c r="R10" i="11"/>
  <c r="P10" i="11"/>
  <c r="N10" i="11"/>
  <c r="L10" i="11"/>
  <c r="D10" i="11"/>
  <c r="E10" i="11" s="1"/>
  <c r="Y9" i="11"/>
  <c r="R9" i="11"/>
  <c r="P9" i="11"/>
  <c r="N9" i="11"/>
  <c r="L9" i="11"/>
  <c r="D9" i="11"/>
  <c r="B9" i="11" s="1"/>
  <c r="C9" i="11" s="1"/>
  <c r="Y8" i="11"/>
  <c r="R8" i="11"/>
  <c r="P8" i="11"/>
  <c r="N8" i="11"/>
  <c r="L8" i="11"/>
  <c r="D8" i="11"/>
  <c r="E8" i="11" s="1"/>
  <c r="Y7" i="11"/>
  <c r="R7" i="11"/>
  <c r="P7" i="11"/>
  <c r="N7" i="11"/>
  <c r="L7" i="11"/>
  <c r="D7" i="11"/>
  <c r="B7" i="11" s="1"/>
  <c r="C7" i="11" s="1"/>
  <c r="Y6" i="11"/>
  <c r="R6" i="11"/>
  <c r="P6" i="11"/>
  <c r="N6" i="11"/>
  <c r="L6" i="11"/>
  <c r="D6" i="11"/>
  <c r="E6" i="11" s="1"/>
  <c r="E9" i="11" l="1"/>
  <c r="B16" i="11"/>
  <c r="C16" i="11" s="1"/>
  <c r="B13" i="11"/>
  <c r="C13" i="11" s="1"/>
  <c r="B8" i="11"/>
  <c r="C8" i="11" s="1"/>
  <c r="D32" i="11"/>
  <c r="D30" i="11"/>
  <c r="E22" i="11"/>
  <c r="B6" i="11"/>
  <c r="C6" i="11" s="1"/>
  <c r="E7" i="11"/>
  <c r="B10" i="11"/>
  <c r="C10" i="11" s="1"/>
  <c r="E11" i="11"/>
  <c r="B14" i="11"/>
  <c r="C14" i="11" s="1"/>
  <c r="E15" i="11"/>
  <c r="B18" i="11"/>
  <c r="C18" i="11" s="1"/>
  <c r="E19" i="11"/>
  <c r="E23" i="11"/>
  <c r="B26" i="11"/>
  <c r="C26" i="11" s="1"/>
  <c r="E27" i="11"/>
  <c r="N30" i="11"/>
  <c r="R30" i="11"/>
  <c r="O32" i="10"/>
  <c r="J32" i="10"/>
  <c r="I32" i="10"/>
  <c r="F32" i="10"/>
  <c r="AH30" i="10"/>
  <c r="AG30" i="10"/>
  <c r="AF30" i="10"/>
  <c r="AE30" i="10"/>
  <c r="AD30" i="10"/>
  <c r="AC30" i="10"/>
  <c r="AB30" i="10"/>
  <c r="AA30" i="10"/>
  <c r="Z30" i="10"/>
  <c r="Y30" i="10"/>
  <c r="W30" i="10"/>
  <c r="W32" i="10" s="1"/>
  <c r="V30" i="10"/>
  <c r="V32" i="10" s="1"/>
  <c r="U30" i="10"/>
  <c r="U32" i="10" s="1"/>
  <c r="T30" i="10"/>
  <c r="T32" i="10" s="1"/>
  <c r="S30" i="10"/>
  <c r="S32" i="10" s="1"/>
  <c r="Q30" i="10"/>
  <c r="R30" i="10" s="1"/>
  <c r="P30" i="10"/>
  <c r="O30" i="10"/>
  <c r="M30" i="10"/>
  <c r="N30" i="10" s="1"/>
  <c r="L30" i="10"/>
  <c r="K30" i="10"/>
  <c r="K32" i="10" s="1"/>
  <c r="J30" i="10"/>
  <c r="I30" i="10"/>
  <c r="H30" i="10"/>
  <c r="H32" i="10" s="1"/>
  <c r="G30" i="10"/>
  <c r="G32" i="10" s="1"/>
  <c r="F30" i="10"/>
  <c r="Y29" i="10"/>
  <c r="R29" i="10"/>
  <c r="P29" i="10"/>
  <c r="N29" i="10"/>
  <c r="L29" i="10"/>
  <c r="E29" i="10"/>
  <c r="D29" i="10"/>
  <c r="B29" i="10"/>
  <c r="C29" i="10" s="1"/>
  <c r="Y28" i="10"/>
  <c r="R28" i="10"/>
  <c r="P28" i="10"/>
  <c r="N28" i="10"/>
  <c r="L28" i="10"/>
  <c r="D28" i="10"/>
  <c r="E28" i="10" s="1"/>
  <c r="B28" i="10"/>
  <c r="C28" i="10" s="1"/>
  <c r="Y27" i="10"/>
  <c r="R27" i="10"/>
  <c r="P27" i="10"/>
  <c r="N27" i="10"/>
  <c r="L27" i="10"/>
  <c r="D27" i="10"/>
  <c r="E27" i="10" s="1"/>
  <c r="Y26" i="10"/>
  <c r="R26" i="10"/>
  <c r="P26" i="10"/>
  <c r="N26" i="10"/>
  <c r="L26" i="10"/>
  <c r="D26" i="10"/>
  <c r="B26" i="10" s="1"/>
  <c r="C26" i="10" s="1"/>
  <c r="Y25" i="10"/>
  <c r="R25" i="10"/>
  <c r="P25" i="10"/>
  <c r="N25" i="10"/>
  <c r="L25" i="10"/>
  <c r="E25" i="10"/>
  <c r="D25" i="10"/>
  <c r="B25" i="10"/>
  <c r="C25" i="10" s="1"/>
  <c r="Y24" i="10"/>
  <c r="R24" i="10"/>
  <c r="P24" i="10"/>
  <c r="N24" i="10"/>
  <c r="L24" i="10"/>
  <c r="D24" i="10"/>
  <c r="E24" i="10" s="1"/>
  <c r="B24" i="10"/>
  <c r="C24" i="10" s="1"/>
  <c r="Y23" i="10"/>
  <c r="R23" i="10"/>
  <c r="P23" i="10"/>
  <c r="N23" i="10"/>
  <c r="L23" i="10"/>
  <c r="D23" i="10"/>
  <c r="E23" i="10" s="1"/>
  <c r="Y22" i="10"/>
  <c r="R22" i="10"/>
  <c r="P22" i="10"/>
  <c r="N22" i="10"/>
  <c r="L22" i="10"/>
  <c r="D22" i="10"/>
  <c r="B22" i="10" s="1"/>
  <c r="C22" i="10" s="1"/>
  <c r="Y21" i="10"/>
  <c r="R21" i="10"/>
  <c r="P21" i="10"/>
  <c r="N21" i="10"/>
  <c r="L21" i="10"/>
  <c r="E21" i="10"/>
  <c r="D21" i="10"/>
  <c r="B21" i="10"/>
  <c r="C21" i="10" s="1"/>
  <c r="Y20" i="10"/>
  <c r="R20" i="10"/>
  <c r="P20" i="10"/>
  <c r="N20" i="10"/>
  <c r="L20" i="10"/>
  <c r="D20" i="10"/>
  <c r="E20" i="10" s="1"/>
  <c r="Y19" i="10"/>
  <c r="R19" i="10"/>
  <c r="P19" i="10"/>
  <c r="N19" i="10"/>
  <c r="L19" i="10"/>
  <c r="D19" i="10"/>
  <c r="E19" i="10" s="1"/>
  <c r="Y18" i="10"/>
  <c r="R18" i="10"/>
  <c r="P18" i="10"/>
  <c r="N18" i="10"/>
  <c r="L18" i="10"/>
  <c r="D18" i="10"/>
  <c r="B18" i="10" s="1"/>
  <c r="C18" i="10" s="1"/>
  <c r="Y17" i="10"/>
  <c r="R17" i="10"/>
  <c r="P17" i="10"/>
  <c r="N17" i="10"/>
  <c r="L17" i="10"/>
  <c r="E17" i="10"/>
  <c r="D17" i="10"/>
  <c r="B17" i="10"/>
  <c r="C17" i="10" s="1"/>
  <c r="Y16" i="10"/>
  <c r="R16" i="10"/>
  <c r="P16" i="10"/>
  <c r="N16" i="10"/>
  <c r="L16" i="10"/>
  <c r="D16" i="10"/>
  <c r="E16" i="10" s="1"/>
  <c r="Y15" i="10"/>
  <c r="R15" i="10"/>
  <c r="P15" i="10"/>
  <c r="N15" i="10"/>
  <c r="L15" i="10"/>
  <c r="D15" i="10"/>
  <c r="E15" i="10" s="1"/>
  <c r="Y14" i="10"/>
  <c r="R14" i="10"/>
  <c r="P14" i="10"/>
  <c r="N14" i="10"/>
  <c r="L14" i="10"/>
  <c r="D14" i="10"/>
  <c r="B14" i="10" s="1"/>
  <c r="C14" i="10" s="1"/>
  <c r="Y13" i="10"/>
  <c r="R13" i="10"/>
  <c r="P13" i="10"/>
  <c r="N13" i="10"/>
  <c r="L13" i="10"/>
  <c r="D13" i="10"/>
  <c r="E13" i="10" s="1"/>
  <c r="B13" i="10"/>
  <c r="C13" i="10" s="1"/>
  <c r="Y12" i="10"/>
  <c r="R12" i="10"/>
  <c r="P12" i="10"/>
  <c r="N12" i="10"/>
  <c r="L12" i="10"/>
  <c r="D12" i="10"/>
  <c r="E12" i="10" s="1"/>
  <c r="B12" i="10"/>
  <c r="C12" i="10" s="1"/>
  <c r="Y11" i="10"/>
  <c r="R11" i="10"/>
  <c r="P11" i="10"/>
  <c r="N11" i="10"/>
  <c r="L11" i="10"/>
  <c r="D11" i="10"/>
  <c r="E11" i="10" s="1"/>
  <c r="Y10" i="10"/>
  <c r="R10" i="10"/>
  <c r="P10" i="10"/>
  <c r="N10" i="10"/>
  <c r="L10" i="10"/>
  <c r="D10" i="10"/>
  <c r="B10" i="10" s="1"/>
  <c r="C10" i="10" s="1"/>
  <c r="Y9" i="10"/>
  <c r="R9" i="10"/>
  <c r="P9" i="10"/>
  <c r="N9" i="10"/>
  <c r="L9" i="10"/>
  <c r="E9" i="10"/>
  <c r="D9" i="10"/>
  <c r="B9" i="10"/>
  <c r="C9" i="10" s="1"/>
  <c r="Y8" i="10"/>
  <c r="R8" i="10"/>
  <c r="P8" i="10"/>
  <c r="N8" i="10"/>
  <c r="L8" i="10"/>
  <c r="E8" i="10"/>
  <c r="D8" i="10"/>
  <c r="B8" i="10"/>
  <c r="C8" i="10" s="1"/>
  <c r="Y7" i="10"/>
  <c r="R7" i="10"/>
  <c r="P7" i="10"/>
  <c r="N7" i="10"/>
  <c r="L7" i="10"/>
  <c r="D7" i="10"/>
  <c r="E7" i="10" s="1"/>
  <c r="Y6" i="10"/>
  <c r="R6" i="10"/>
  <c r="P6" i="10"/>
  <c r="N6" i="10"/>
  <c r="L6" i="10"/>
  <c r="D6" i="10"/>
  <c r="B6" i="10" s="1"/>
  <c r="C6" i="10" s="1"/>
  <c r="B30" i="11" l="1"/>
  <c r="E30" i="11"/>
  <c r="E32" i="11" s="1"/>
  <c r="B20" i="10"/>
  <c r="C20" i="10" s="1"/>
  <c r="B16" i="10"/>
  <c r="C16" i="10" s="1"/>
  <c r="D30" i="10"/>
  <c r="B30" i="10" s="1"/>
  <c r="C30" i="10" s="1"/>
  <c r="D32" i="10"/>
  <c r="E6" i="10"/>
  <c r="B7" i="10"/>
  <c r="C7" i="10" s="1"/>
  <c r="B11" i="10"/>
  <c r="C11" i="10" s="1"/>
  <c r="B15" i="10"/>
  <c r="C15" i="10" s="1"/>
  <c r="B19" i="10"/>
  <c r="C19" i="10" s="1"/>
  <c r="B23" i="10"/>
  <c r="C23" i="10" s="1"/>
  <c r="B27" i="10"/>
  <c r="C27" i="10" s="1"/>
  <c r="M32" i="10"/>
  <c r="E10" i="10"/>
  <c r="E14" i="10"/>
  <c r="E18" i="10"/>
  <c r="E22" i="10"/>
  <c r="E26" i="10"/>
  <c r="Q32" i="10"/>
  <c r="T32" i="9"/>
  <c r="S32" i="9"/>
  <c r="K32" i="9"/>
  <c r="J32" i="9"/>
  <c r="H32" i="9"/>
  <c r="F32" i="9"/>
  <c r="AH30" i="9"/>
  <c r="AG30" i="9"/>
  <c r="AF30" i="9"/>
  <c r="AE30" i="9"/>
  <c r="AD30" i="9"/>
  <c r="AC30" i="9"/>
  <c r="AB30" i="9"/>
  <c r="AA30" i="9"/>
  <c r="Z30" i="9"/>
  <c r="Y30" i="9" s="1"/>
  <c r="W30" i="9"/>
  <c r="W32" i="9" s="1"/>
  <c r="V30" i="9"/>
  <c r="V32" i="9" s="1"/>
  <c r="U30" i="9"/>
  <c r="U32" i="9" s="1"/>
  <c r="T30" i="9"/>
  <c r="S30" i="9"/>
  <c r="Q30" i="9"/>
  <c r="Q32" i="9" s="1"/>
  <c r="O30" i="9"/>
  <c r="O32" i="9" s="1"/>
  <c r="M30" i="9"/>
  <c r="M32" i="9" s="1"/>
  <c r="K30" i="9"/>
  <c r="L30" i="9" s="1"/>
  <c r="J30" i="9"/>
  <c r="I30" i="9"/>
  <c r="I32" i="9" s="1"/>
  <c r="H30" i="9"/>
  <c r="G30" i="9"/>
  <c r="F30" i="9"/>
  <c r="Y29" i="9"/>
  <c r="R29" i="9"/>
  <c r="P29" i="9"/>
  <c r="N29" i="9"/>
  <c r="L29" i="9"/>
  <c r="D29" i="9"/>
  <c r="E29" i="9" s="1"/>
  <c r="B29" i="9"/>
  <c r="C29" i="9" s="1"/>
  <c r="Y28" i="9"/>
  <c r="R28" i="9"/>
  <c r="P28" i="9"/>
  <c r="N28" i="9"/>
  <c r="L28" i="9"/>
  <c r="D28" i="9"/>
  <c r="B28" i="9" s="1"/>
  <c r="C28" i="9" s="1"/>
  <c r="Y27" i="9"/>
  <c r="R27" i="9"/>
  <c r="P27" i="9"/>
  <c r="N27" i="9"/>
  <c r="L27" i="9"/>
  <c r="D27" i="9"/>
  <c r="B27" i="9" s="1"/>
  <c r="C27" i="9" s="1"/>
  <c r="Y26" i="9"/>
  <c r="R26" i="9"/>
  <c r="P26" i="9"/>
  <c r="N26" i="9"/>
  <c r="L26" i="9"/>
  <c r="E26" i="9"/>
  <c r="D26" i="9"/>
  <c r="B26" i="9"/>
  <c r="C26" i="9" s="1"/>
  <c r="Y25" i="9"/>
  <c r="R25" i="9"/>
  <c r="P25" i="9"/>
  <c r="N25" i="9"/>
  <c r="L25" i="9"/>
  <c r="D25" i="9"/>
  <c r="E25" i="9" s="1"/>
  <c r="B25" i="9"/>
  <c r="C25" i="9" s="1"/>
  <c r="Y24" i="9"/>
  <c r="R24" i="9"/>
  <c r="P24" i="9"/>
  <c r="N24" i="9"/>
  <c r="L24" i="9"/>
  <c r="D24" i="9"/>
  <c r="B24" i="9" s="1"/>
  <c r="C24" i="9" s="1"/>
  <c r="Y23" i="9"/>
  <c r="R23" i="9"/>
  <c r="P23" i="9"/>
  <c r="N23" i="9"/>
  <c r="L23" i="9"/>
  <c r="D23" i="9"/>
  <c r="B23" i="9" s="1"/>
  <c r="C23" i="9" s="1"/>
  <c r="Y22" i="9"/>
  <c r="R22" i="9"/>
  <c r="P22" i="9"/>
  <c r="N22" i="9"/>
  <c r="L22" i="9"/>
  <c r="E22" i="9"/>
  <c r="D22" i="9"/>
  <c r="B22" i="9"/>
  <c r="C22" i="9" s="1"/>
  <c r="Y21" i="9"/>
  <c r="R21" i="9"/>
  <c r="P21" i="9"/>
  <c r="N21" i="9"/>
  <c r="L21" i="9"/>
  <c r="D21" i="9"/>
  <c r="E21" i="9" s="1"/>
  <c r="B21" i="9"/>
  <c r="C21" i="9" s="1"/>
  <c r="Y20" i="9"/>
  <c r="R20" i="9"/>
  <c r="P20" i="9"/>
  <c r="N20" i="9"/>
  <c r="L20" i="9"/>
  <c r="D20" i="9"/>
  <c r="B20" i="9" s="1"/>
  <c r="C20" i="9" s="1"/>
  <c r="Y19" i="9"/>
  <c r="R19" i="9"/>
  <c r="P19" i="9"/>
  <c r="N19" i="9"/>
  <c r="L19" i="9"/>
  <c r="D19" i="9"/>
  <c r="B19" i="9" s="1"/>
  <c r="C19" i="9" s="1"/>
  <c r="Y18" i="9"/>
  <c r="R18" i="9"/>
  <c r="P18" i="9"/>
  <c r="N18" i="9"/>
  <c r="L18" i="9"/>
  <c r="D18" i="9"/>
  <c r="E18" i="9" s="1"/>
  <c r="B18" i="9"/>
  <c r="C18" i="9" s="1"/>
  <c r="Y17" i="9"/>
  <c r="R17" i="9"/>
  <c r="P17" i="9"/>
  <c r="N17" i="9"/>
  <c r="L17" i="9"/>
  <c r="D17" i="9"/>
  <c r="E17" i="9" s="1"/>
  <c r="B17" i="9"/>
  <c r="C17" i="9" s="1"/>
  <c r="Y16" i="9"/>
  <c r="R16" i="9"/>
  <c r="P16" i="9"/>
  <c r="N16" i="9"/>
  <c r="L16" i="9"/>
  <c r="D16" i="9"/>
  <c r="B16" i="9" s="1"/>
  <c r="C16" i="9" s="1"/>
  <c r="Y15" i="9"/>
  <c r="R15" i="9"/>
  <c r="P15" i="9"/>
  <c r="N15" i="9"/>
  <c r="L15" i="9"/>
  <c r="D15" i="9"/>
  <c r="B15" i="9" s="1"/>
  <c r="C15" i="9" s="1"/>
  <c r="Y14" i="9"/>
  <c r="R14" i="9"/>
  <c r="P14" i="9"/>
  <c r="N14" i="9"/>
  <c r="L14" i="9"/>
  <c r="D14" i="9"/>
  <c r="B14" i="9" s="1"/>
  <c r="C14" i="9" s="1"/>
  <c r="Y13" i="9"/>
  <c r="R13" i="9"/>
  <c r="P13" i="9"/>
  <c r="N13" i="9"/>
  <c r="L13" i="9"/>
  <c r="D13" i="9"/>
  <c r="E13" i="9" s="1"/>
  <c r="Y12" i="9"/>
  <c r="R12" i="9"/>
  <c r="P12" i="9"/>
  <c r="N12" i="9"/>
  <c r="L12" i="9"/>
  <c r="D12" i="9"/>
  <c r="B12" i="9" s="1"/>
  <c r="C12" i="9" s="1"/>
  <c r="Y11" i="9"/>
  <c r="R11" i="9"/>
  <c r="P11" i="9"/>
  <c r="N11" i="9"/>
  <c r="L11" i="9"/>
  <c r="D11" i="9"/>
  <c r="B11" i="9" s="1"/>
  <c r="C11" i="9" s="1"/>
  <c r="Y10" i="9"/>
  <c r="R10" i="9"/>
  <c r="P10" i="9"/>
  <c r="N10" i="9"/>
  <c r="L10" i="9"/>
  <c r="D10" i="9"/>
  <c r="B10" i="9" s="1"/>
  <c r="C10" i="9" s="1"/>
  <c r="Y9" i="9"/>
  <c r="R9" i="9"/>
  <c r="P9" i="9"/>
  <c r="N9" i="9"/>
  <c r="L9" i="9"/>
  <c r="D9" i="9"/>
  <c r="E9" i="9" s="1"/>
  <c r="B9" i="9"/>
  <c r="C9" i="9" s="1"/>
  <c r="Y8" i="9"/>
  <c r="R8" i="9"/>
  <c r="P8" i="9"/>
  <c r="N8" i="9"/>
  <c r="L8" i="9"/>
  <c r="D8" i="9"/>
  <c r="B8" i="9" s="1"/>
  <c r="C8" i="9" s="1"/>
  <c r="Y7" i="9"/>
  <c r="R7" i="9"/>
  <c r="P7" i="9"/>
  <c r="N7" i="9"/>
  <c r="L7" i="9"/>
  <c r="D7" i="9"/>
  <c r="B7" i="9" s="1"/>
  <c r="C7" i="9" s="1"/>
  <c r="Y6" i="9"/>
  <c r="R6" i="9"/>
  <c r="P6" i="9"/>
  <c r="N6" i="9"/>
  <c r="L6" i="9"/>
  <c r="E6" i="9"/>
  <c r="D6" i="9"/>
  <c r="B6" i="9"/>
  <c r="C6" i="9" s="1"/>
  <c r="C30" i="11" l="1"/>
  <c r="B32" i="11"/>
  <c r="E30" i="10"/>
  <c r="E32" i="10" s="1"/>
  <c r="B32" i="10"/>
  <c r="D30" i="9"/>
  <c r="B30" i="9" s="1"/>
  <c r="B13" i="9"/>
  <c r="E14" i="9"/>
  <c r="E10" i="9"/>
  <c r="G32" i="9"/>
  <c r="D32" i="9" s="1"/>
  <c r="C13" i="9"/>
  <c r="E7" i="9"/>
  <c r="E11" i="9"/>
  <c r="E15" i="9"/>
  <c r="E19" i="9"/>
  <c r="E23" i="9"/>
  <c r="E27" i="9"/>
  <c r="N30" i="9"/>
  <c r="R30" i="9"/>
  <c r="E8" i="9"/>
  <c r="E12" i="9"/>
  <c r="E16" i="9"/>
  <c r="E20" i="9"/>
  <c r="E24" i="9"/>
  <c r="E28" i="9"/>
  <c r="P30" i="9"/>
  <c r="V32" i="8"/>
  <c r="S32" i="8"/>
  <c r="K32" i="8"/>
  <c r="F32" i="8"/>
  <c r="AH30" i="8"/>
  <c r="AG30" i="8"/>
  <c r="AF30" i="8"/>
  <c r="AE30" i="8"/>
  <c r="AD30" i="8"/>
  <c r="P30" i="8" s="1"/>
  <c r="AC30" i="8"/>
  <c r="AB30" i="8"/>
  <c r="AA30" i="8"/>
  <c r="Z30" i="8"/>
  <c r="W30" i="8"/>
  <c r="W32" i="8" s="1"/>
  <c r="V30" i="8"/>
  <c r="U30" i="8"/>
  <c r="U32" i="8" s="1"/>
  <c r="T30" i="8"/>
  <c r="T32" i="8" s="1"/>
  <c r="S30" i="8"/>
  <c r="Q30" i="8"/>
  <c r="O30" i="8"/>
  <c r="O32" i="8" s="1"/>
  <c r="M30" i="8"/>
  <c r="M32" i="8" s="1"/>
  <c r="L30" i="8"/>
  <c r="K30" i="8"/>
  <c r="J30" i="8"/>
  <c r="J32" i="8" s="1"/>
  <c r="I30" i="8"/>
  <c r="I32" i="8" s="1"/>
  <c r="H30" i="8"/>
  <c r="H32" i="8" s="1"/>
  <c r="G30" i="8"/>
  <c r="G32" i="8" s="1"/>
  <c r="F30" i="8"/>
  <c r="Y29" i="8"/>
  <c r="R29" i="8"/>
  <c r="P29" i="8"/>
  <c r="N29" i="8"/>
  <c r="L29" i="8"/>
  <c r="D29" i="8"/>
  <c r="E29" i="8" s="1"/>
  <c r="B29" i="8"/>
  <c r="C29" i="8" s="1"/>
  <c r="Y28" i="8"/>
  <c r="R28" i="8"/>
  <c r="P28" i="8"/>
  <c r="N28" i="8"/>
  <c r="L28" i="8"/>
  <c r="D28" i="8"/>
  <c r="B28" i="8" s="1"/>
  <c r="C28" i="8" s="1"/>
  <c r="Y27" i="8"/>
  <c r="R27" i="8"/>
  <c r="P27" i="8"/>
  <c r="N27" i="8"/>
  <c r="L27" i="8"/>
  <c r="D27" i="8"/>
  <c r="E27" i="8" s="1"/>
  <c r="Y26" i="8"/>
  <c r="R26" i="8"/>
  <c r="P26" i="8"/>
  <c r="N26" i="8"/>
  <c r="L26" i="8"/>
  <c r="E26" i="8"/>
  <c r="D26" i="8"/>
  <c r="B26" i="8"/>
  <c r="C26" i="8" s="1"/>
  <c r="Y25" i="8"/>
  <c r="R25" i="8"/>
  <c r="P25" i="8"/>
  <c r="N25" i="8"/>
  <c r="L25" i="8"/>
  <c r="D25" i="8"/>
  <c r="E25" i="8" s="1"/>
  <c r="B25" i="8"/>
  <c r="C25" i="8" s="1"/>
  <c r="Y24" i="8"/>
  <c r="R24" i="8"/>
  <c r="P24" i="8"/>
  <c r="N24" i="8"/>
  <c r="L24" i="8"/>
  <c r="D24" i="8"/>
  <c r="B24" i="8" s="1"/>
  <c r="C24" i="8" s="1"/>
  <c r="Y23" i="8"/>
  <c r="R23" i="8"/>
  <c r="P23" i="8"/>
  <c r="N23" i="8"/>
  <c r="L23" i="8"/>
  <c r="D23" i="8"/>
  <c r="E23" i="8" s="1"/>
  <c r="Y22" i="8"/>
  <c r="R22" i="8"/>
  <c r="P22" i="8"/>
  <c r="N22" i="8"/>
  <c r="L22" i="8"/>
  <c r="E22" i="8"/>
  <c r="D22" i="8"/>
  <c r="B22" i="8"/>
  <c r="C22" i="8" s="1"/>
  <c r="Y21" i="8"/>
  <c r="R21" i="8"/>
  <c r="P21" i="8"/>
  <c r="N21" i="8"/>
  <c r="L21" i="8"/>
  <c r="D21" i="8"/>
  <c r="E21" i="8" s="1"/>
  <c r="B21" i="8"/>
  <c r="C21" i="8" s="1"/>
  <c r="Y20" i="8"/>
  <c r="R20" i="8"/>
  <c r="P20" i="8"/>
  <c r="N20" i="8"/>
  <c r="L20" i="8"/>
  <c r="D20" i="8"/>
  <c r="B20" i="8" s="1"/>
  <c r="C20" i="8" s="1"/>
  <c r="Y19" i="8"/>
  <c r="R19" i="8"/>
  <c r="P19" i="8"/>
  <c r="N19" i="8"/>
  <c r="L19" i="8"/>
  <c r="D19" i="8"/>
  <c r="E19" i="8" s="1"/>
  <c r="Y18" i="8"/>
  <c r="R18" i="8"/>
  <c r="P18" i="8"/>
  <c r="N18" i="8"/>
  <c r="L18" i="8"/>
  <c r="D18" i="8"/>
  <c r="B18" i="8" s="1"/>
  <c r="C18" i="8" s="1"/>
  <c r="Y17" i="8"/>
  <c r="R17" i="8"/>
  <c r="P17" i="8"/>
  <c r="N17" i="8"/>
  <c r="L17" i="8"/>
  <c r="D17" i="8"/>
  <c r="E17" i="8" s="1"/>
  <c r="B17" i="8"/>
  <c r="C17" i="8" s="1"/>
  <c r="Y16" i="8"/>
  <c r="R16" i="8"/>
  <c r="P16" i="8"/>
  <c r="N16" i="8"/>
  <c r="L16" i="8"/>
  <c r="D16" i="8"/>
  <c r="B16" i="8" s="1"/>
  <c r="C16" i="8" s="1"/>
  <c r="Y15" i="8"/>
  <c r="R15" i="8"/>
  <c r="P15" i="8"/>
  <c r="N15" i="8"/>
  <c r="L15" i="8"/>
  <c r="D15" i="8"/>
  <c r="B15" i="8" s="1"/>
  <c r="C15" i="8" s="1"/>
  <c r="Y14" i="8"/>
  <c r="R14" i="8"/>
  <c r="P14" i="8"/>
  <c r="N14" i="8"/>
  <c r="L14" i="8"/>
  <c r="D14" i="8"/>
  <c r="E14" i="8" s="1"/>
  <c r="Y13" i="8"/>
  <c r="R13" i="8"/>
  <c r="P13" i="8"/>
  <c r="N13" i="8"/>
  <c r="L13" i="8"/>
  <c r="D13" i="8"/>
  <c r="E13" i="8" s="1"/>
  <c r="B13" i="8"/>
  <c r="Y12" i="8"/>
  <c r="R12" i="8"/>
  <c r="P12" i="8"/>
  <c r="N12" i="8"/>
  <c r="L12" i="8"/>
  <c r="D12" i="8"/>
  <c r="B12" i="8" s="1"/>
  <c r="C12" i="8" s="1"/>
  <c r="Y11" i="8"/>
  <c r="R11" i="8"/>
  <c r="P11" i="8"/>
  <c r="N11" i="8"/>
  <c r="L11" i="8"/>
  <c r="D11" i="8"/>
  <c r="E11" i="8" s="1"/>
  <c r="Y10" i="8"/>
  <c r="R10" i="8"/>
  <c r="P10" i="8"/>
  <c r="N10" i="8"/>
  <c r="L10" i="8"/>
  <c r="D10" i="8"/>
  <c r="B10" i="8" s="1"/>
  <c r="C10" i="8" s="1"/>
  <c r="Y9" i="8"/>
  <c r="R9" i="8"/>
  <c r="P9" i="8"/>
  <c r="N9" i="8"/>
  <c r="L9" i="8"/>
  <c r="D9" i="8"/>
  <c r="E9" i="8" s="1"/>
  <c r="Y8" i="8"/>
  <c r="R8" i="8"/>
  <c r="P8" i="8"/>
  <c r="N8" i="8"/>
  <c r="L8" i="8"/>
  <c r="D8" i="8"/>
  <c r="B8" i="8" s="1"/>
  <c r="C8" i="8" s="1"/>
  <c r="Y7" i="8"/>
  <c r="R7" i="8"/>
  <c r="P7" i="8"/>
  <c r="N7" i="8"/>
  <c r="L7" i="8"/>
  <c r="D7" i="8"/>
  <c r="E7" i="8" s="1"/>
  <c r="Y6" i="8"/>
  <c r="R6" i="8"/>
  <c r="P6" i="8"/>
  <c r="N6" i="8"/>
  <c r="L6" i="8"/>
  <c r="E6" i="8"/>
  <c r="D6" i="8"/>
  <c r="B6" i="8"/>
  <c r="C6" i="8" s="1"/>
  <c r="E30" i="9" l="1"/>
  <c r="E32" i="9" s="1"/>
  <c r="C30" i="9"/>
  <c r="B32" i="9"/>
  <c r="E18" i="8"/>
  <c r="B9" i="8"/>
  <c r="C9" i="8" s="1"/>
  <c r="B14" i="8"/>
  <c r="C14" i="8" s="1"/>
  <c r="E10" i="8"/>
  <c r="D30" i="8"/>
  <c r="E30" i="8" s="1"/>
  <c r="E32" i="8" s="1"/>
  <c r="C13" i="8"/>
  <c r="Y30" i="8"/>
  <c r="R30" i="8"/>
  <c r="D32" i="8"/>
  <c r="E15" i="8"/>
  <c r="N30" i="8"/>
  <c r="B7" i="8"/>
  <c r="C7" i="8" s="1"/>
  <c r="E8" i="8"/>
  <c r="B11" i="8"/>
  <c r="C11" i="8" s="1"/>
  <c r="E12" i="8"/>
  <c r="E16" i="8"/>
  <c r="B19" i="8"/>
  <c r="C19" i="8" s="1"/>
  <c r="E20" i="8"/>
  <c r="B23" i="8"/>
  <c r="C23" i="8" s="1"/>
  <c r="E24" i="8"/>
  <c r="B27" i="8"/>
  <c r="C27" i="8" s="1"/>
  <c r="E28" i="8"/>
  <c r="Q32" i="8"/>
  <c r="E30" i="7"/>
  <c r="B30" i="8" l="1"/>
  <c r="C30" i="8"/>
  <c r="B32" i="8"/>
  <c r="Q32" i="7"/>
  <c r="V32" i="7" l="1"/>
  <c r="U32" i="7"/>
  <c r="S32" i="7"/>
  <c r="O32" i="7"/>
  <c r="K32" i="7"/>
  <c r="J32" i="7"/>
  <c r="I32" i="7"/>
  <c r="F32" i="7"/>
  <c r="AH30" i="7"/>
  <c r="AG30" i="7"/>
  <c r="AF30" i="7"/>
  <c r="AE30" i="7"/>
  <c r="AD30" i="7"/>
  <c r="AC30" i="7"/>
  <c r="AB30" i="7"/>
  <c r="AA30" i="7"/>
  <c r="Z30" i="7"/>
  <c r="W30" i="7"/>
  <c r="W32" i="7" s="1"/>
  <c r="V30" i="7"/>
  <c r="U30" i="7"/>
  <c r="T30" i="7"/>
  <c r="T32" i="7" s="1"/>
  <c r="S30" i="7"/>
  <c r="Q30" i="7"/>
  <c r="P30" i="7"/>
  <c r="O30" i="7"/>
  <c r="M30" i="7"/>
  <c r="M32" i="7" s="1"/>
  <c r="L30" i="7"/>
  <c r="K30" i="7"/>
  <c r="J30" i="7"/>
  <c r="I30" i="7"/>
  <c r="H30" i="7"/>
  <c r="G30" i="7"/>
  <c r="G32" i="7" s="1"/>
  <c r="F30" i="7"/>
  <c r="Y29" i="7"/>
  <c r="R29" i="7"/>
  <c r="P29" i="7"/>
  <c r="N29" i="7"/>
  <c r="L29" i="7"/>
  <c r="E29" i="7"/>
  <c r="D29" i="7"/>
  <c r="B29" i="7"/>
  <c r="C29" i="7" s="1"/>
  <c r="Y28" i="7"/>
  <c r="R28" i="7"/>
  <c r="P28" i="7"/>
  <c r="N28" i="7"/>
  <c r="L28" i="7"/>
  <c r="D28" i="7"/>
  <c r="E28" i="7" s="1"/>
  <c r="B28" i="7"/>
  <c r="C28" i="7" s="1"/>
  <c r="Y27" i="7"/>
  <c r="R27" i="7"/>
  <c r="P27" i="7"/>
  <c r="N27" i="7"/>
  <c r="L27" i="7"/>
  <c r="D27" i="7"/>
  <c r="B27" i="7" s="1"/>
  <c r="C27" i="7" s="1"/>
  <c r="Y26" i="7"/>
  <c r="R26" i="7"/>
  <c r="P26" i="7"/>
  <c r="N26" i="7"/>
  <c r="L26" i="7"/>
  <c r="D26" i="7"/>
  <c r="B26" i="7" s="1"/>
  <c r="C26" i="7" s="1"/>
  <c r="Y25" i="7"/>
  <c r="R25" i="7"/>
  <c r="P25" i="7"/>
  <c r="N25" i="7"/>
  <c r="L25" i="7"/>
  <c r="E25" i="7"/>
  <c r="D25" i="7"/>
  <c r="B25" i="7"/>
  <c r="C25" i="7" s="1"/>
  <c r="Y24" i="7"/>
  <c r="R24" i="7"/>
  <c r="P24" i="7"/>
  <c r="N24" i="7"/>
  <c r="L24" i="7"/>
  <c r="D24" i="7"/>
  <c r="E24" i="7" s="1"/>
  <c r="B24" i="7"/>
  <c r="C24" i="7" s="1"/>
  <c r="Y23" i="7"/>
  <c r="R23" i="7"/>
  <c r="P23" i="7"/>
  <c r="N23" i="7"/>
  <c r="L23" i="7"/>
  <c r="D23" i="7"/>
  <c r="B23" i="7" s="1"/>
  <c r="C23" i="7" s="1"/>
  <c r="Y22" i="7"/>
  <c r="R22" i="7"/>
  <c r="P22" i="7"/>
  <c r="N22" i="7"/>
  <c r="L22" i="7"/>
  <c r="D22" i="7"/>
  <c r="E22" i="7" s="1"/>
  <c r="Y21" i="7"/>
  <c r="R21" i="7"/>
  <c r="P21" i="7"/>
  <c r="N21" i="7"/>
  <c r="L21" i="7"/>
  <c r="E21" i="7"/>
  <c r="D21" i="7"/>
  <c r="B21" i="7"/>
  <c r="C21" i="7" s="1"/>
  <c r="Y20" i="7"/>
  <c r="R20" i="7"/>
  <c r="P20" i="7"/>
  <c r="N20" i="7"/>
  <c r="L20" i="7"/>
  <c r="D20" i="7"/>
  <c r="E20" i="7" s="1"/>
  <c r="B20" i="7"/>
  <c r="C20" i="7" s="1"/>
  <c r="Y19" i="7"/>
  <c r="R19" i="7"/>
  <c r="P19" i="7"/>
  <c r="N19" i="7"/>
  <c r="L19" i="7"/>
  <c r="D19" i="7"/>
  <c r="B19" i="7" s="1"/>
  <c r="C19" i="7" s="1"/>
  <c r="Y18" i="7"/>
  <c r="R18" i="7"/>
  <c r="P18" i="7"/>
  <c r="N18" i="7"/>
  <c r="L18" i="7"/>
  <c r="D18" i="7"/>
  <c r="B18" i="7" s="1"/>
  <c r="C18" i="7" s="1"/>
  <c r="Y17" i="7"/>
  <c r="R17" i="7"/>
  <c r="P17" i="7"/>
  <c r="N17" i="7"/>
  <c r="L17" i="7"/>
  <c r="E17" i="7"/>
  <c r="D17" i="7"/>
  <c r="B17" i="7"/>
  <c r="C17" i="7" s="1"/>
  <c r="Y16" i="7"/>
  <c r="R16" i="7"/>
  <c r="P16" i="7"/>
  <c r="N16" i="7"/>
  <c r="L16" i="7"/>
  <c r="D16" i="7"/>
  <c r="E16" i="7" s="1"/>
  <c r="B16" i="7"/>
  <c r="C16" i="7" s="1"/>
  <c r="Y15" i="7"/>
  <c r="R15" i="7"/>
  <c r="P15" i="7"/>
  <c r="N15" i="7"/>
  <c r="L15" i="7"/>
  <c r="D15" i="7"/>
  <c r="B15" i="7" s="1"/>
  <c r="C15" i="7" s="1"/>
  <c r="Y14" i="7"/>
  <c r="R14" i="7"/>
  <c r="P14" i="7"/>
  <c r="N14" i="7"/>
  <c r="L14" i="7"/>
  <c r="D14" i="7"/>
  <c r="E14" i="7" s="1"/>
  <c r="Y13" i="7"/>
  <c r="R13" i="7"/>
  <c r="P13" i="7"/>
  <c r="N13" i="7"/>
  <c r="L13" i="7"/>
  <c r="D13" i="7"/>
  <c r="E13" i="7" s="1"/>
  <c r="B13" i="7"/>
  <c r="C13" i="7" s="1"/>
  <c r="Y12" i="7"/>
  <c r="R12" i="7"/>
  <c r="P12" i="7"/>
  <c r="N12" i="7"/>
  <c r="L12" i="7"/>
  <c r="D12" i="7"/>
  <c r="E12" i="7" s="1"/>
  <c r="B12" i="7"/>
  <c r="C12" i="7" s="1"/>
  <c r="Y11" i="7"/>
  <c r="R11" i="7"/>
  <c r="P11" i="7"/>
  <c r="N11" i="7"/>
  <c r="L11" i="7"/>
  <c r="D11" i="7"/>
  <c r="E11" i="7" s="1"/>
  <c r="Y10" i="7"/>
  <c r="R10" i="7"/>
  <c r="P10" i="7"/>
  <c r="N10" i="7"/>
  <c r="L10" i="7"/>
  <c r="D10" i="7"/>
  <c r="B10" i="7" s="1"/>
  <c r="C10" i="7" s="1"/>
  <c r="Y9" i="7"/>
  <c r="R9" i="7"/>
  <c r="P9" i="7"/>
  <c r="N9" i="7"/>
  <c r="L9" i="7"/>
  <c r="E9" i="7"/>
  <c r="D9" i="7"/>
  <c r="B9" i="7"/>
  <c r="C9" i="7" s="1"/>
  <c r="Y8" i="7"/>
  <c r="R8" i="7"/>
  <c r="P8" i="7"/>
  <c r="N8" i="7"/>
  <c r="L8" i="7"/>
  <c r="D8" i="7"/>
  <c r="E8" i="7" s="1"/>
  <c r="B8" i="7"/>
  <c r="C8" i="7" s="1"/>
  <c r="Y7" i="7"/>
  <c r="R7" i="7"/>
  <c r="P7" i="7"/>
  <c r="N7" i="7"/>
  <c r="L7" i="7"/>
  <c r="D7" i="7"/>
  <c r="B7" i="7" s="1"/>
  <c r="C7" i="7" s="1"/>
  <c r="Y6" i="7"/>
  <c r="R6" i="7"/>
  <c r="P6" i="7"/>
  <c r="N6" i="7"/>
  <c r="L6" i="7"/>
  <c r="D6" i="7"/>
  <c r="B6" i="7" s="1"/>
  <c r="C6" i="7" s="1"/>
  <c r="Y30" i="7" l="1"/>
  <c r="C30" i="7" s="1"/>
  <c r="D30" i="7"/>
  <c r="E32" i="7" s="1"/>
  <c r="D32" i="7"/>
  <c r="E6" i="7"/>
  <c r="E10" i="7"/>
  <c r="E18" i="7"/>
  <c r="E26" i="7"/>
  <c r="E7" i="7"/>
  <c r="B14" i="7"/>
  <c r="C14" i="7" s="1"/>
  <c r="E15" i="7"/>
  <c r="E19" i="7"/>
  <c r="B22" i="7"/>
  <c r="C22" i="7" s="1"/>
  <c r="E23" i="7"/>
  <c r="E27" i="7"/>
  <c r="N30" i="7"/>
  <c r="R30" i="7"/>
  <c r="B11" i="7"/>
  <c r="C11" i="7" s="1"/>
  <c r="H32" i="7"/>
  <c r="T32" i="6"/>
  <c r="S32" i="6"/>
  <c r="K32" i="6"/>
  <c r="H32" i="6"/>
  <c r="AH30" i="6"/>
  <c r="AG30" i="6"/>
  <c r="AF30" i="6"/>
  <c r="AE30" i="6"/>
  <c r="AD30" i="6"/>
  <c r="AC30" i="6"/>
  <c r="AB30" i="6"/>
  <c r="AA30" i="6"/>
  <c r="Z30" i="6"/>
  <c r="Y30" i="6" s="1"/>
  <c r="W30" i="6"/>
  <c r="W32" i="6" s="1"/>
  <c r="V30" i="6"/>
  <c r="V32" i="6" s="1"/>
  <c r="U30" i="6"/>
  <c r="U32" i="6" s="1"/>
  <c r="T30" i="6"/>
  <c r="S30" i="6"/>
  <c r="Q30" i="6"/>
  <c r="Q32" i="6" s="1"/>
  <c r="O30" i="6"/>
  <c r="O32" i="6" s="1"/>
  <c r="M30" i="6"/>
  <c r="M32" i="6" s="1"/>
  <c r="K30" i="6"/>
  <c r="L30" i="6" s="1"/>
  <c r="J30" i="6"/>
  <c r="J32" i="6" s="1"/>
  <c r="I30" i="6"/>
  <c r="I32" i="6" s="1"/>
  <c r="H30" i="6"/>
  <c r="G30" i="6"/>
  <c r="G32" i="6" s="1"/>
  <c r="F30" i="6"/>
  <c r="F32" i="6" s="1"/>
  <c r="Y29" i="6"/>
  <c r="R29" i="6"/>
  <c r="P29" i="6"/>
  <c r="N29" i="6"/>
  <c r="L29" i="6"/>
  <c r="D29" i="6"/>
  <c r="E29" i="6" s="1"/>
  <c r="B29" i="6"/>
  <c r="C29" i="6" s="1"/>
  <c r="Y28" i="6"/>
  <c r="R28" i="6"/>
  <c r="P28" i="6"/>
  <c r="N28" i="6"/>
  <c r="L28" i="6"/>
  <c r="D28" i="6"/>
  <c r="B28" i="6" s="1"/>
  <c r="C28" i="6" s="1"/>
  <c r="Y27" i="6"/>
  <c r="R27" i="6"/>
  <c r="P27" i="6"/>
  <c r="N27" i="6"/>
  <c r="L27" i="6"/>
  <c r="D27" i="6"/>
  <c r="B27" i="6" s="1"/>
  <c r="C27" i="6" s="1"/>
  <c r="Y26" i="6"/>
  <c r="R26" i="6"/>
  <c r="P26" i="6"/>
  <c r="N26" i="6"/>
  <c r="L26" i="6"/>
  <c r="E26" i="6"/>
  <c r="D26" i="6"/>
  <c r="B26" i="6"/>
  <c r="C26" i="6" s="1"/>
  <c r="Y25" i="6"/>
  <c r="R25" i="6"/>
  <c r="P25" i="6"/>
  <c r="N25" i="6"/>
  <c r="L25" i="6"/>
  <c r="D25" i="6"/>
  <c r="E25" i="6" s="1"/>
  <c r="B25" i="6"/>
  <c r="C25" i="6" s="1"/>
  <c r="Y24" i="6"/>
  <c r="R24" i="6"/>
  <c r="P24" i="6"/>
  <c r="N24" i="6"/>
  <c r="L24" i="6"/>
  <c r="D24" i="6"/>
  <c r="B24" i="6" s="1"/>
  <c r="C24" i="6" s="1"/>
  <c r="Y23" i="6"/>
  <c r="R23" i="6"/>
  <c r="P23" i="6"/>
  <c r="N23" i="6"/>
  <c r="L23" i="6"/>
  <c r="D23" i="6"/>
  <c r="B23" i="6" s="1"/>
  <c r="C23" i="6" s="1"/>
  <c r="Y22" i="6"/>
  <c r="R22" i="6"/>
  <c r="P22" i="6"/>
  <c r="N22" i="6"/>
  <c r="L22" i="6"/>
  <c r="E22" i="6"/>
  <c r="D22" i="6"/>
  <c r="B22" i="6"/>
  <c r="C22" i="6" s="1"/>
  <c r="Y21" i="6"/>
  <c r="R21" i="6"/>
  <c r="P21" i="6"/>
  <c r="N21" i="6"/>
  <c r="L21" i="6"/>
  <c r="D21" i="6"/>
  <c r="E21" i="6" s="1"/>
  <c r="B21" i="6"/>
  <c r="C21" i="6" s="1"/>
  <c r="Y20" i="6"/>
  <c r="R20" i="6"/>
  <c r="P20" i="6"/>
  <c r="N20" i="6"/>
  <c r="L20" i="6"/>
  <c r="D20" i="6"/>
  <c r="B20" i="6" s="1"/>
  <c r="C20" i="6" s="1"/>
  <c r="Y19" i="6"/>
  <c r="R19" i="6"/>
  <c r="P19" i="6"/>
  <c r="N19" i="6"/>
  <c r="L19" i="6"/>
  <c r="D19" i="6"/>
  <c r="B19" i="6" s="1"/>
  <c r="C19" i="6" s="1"/>
  <c r="Y18" i="6"/>
  <c r="R18" i="6"/>
  <c r="P18" i="6"/>
  <c r="N18" i="6"/>
  <c r="L18" i="6"/>
  <c r="D18" i="6"/>
  <c r="B18" i="6" s="1"/>
  <c r="C18" i="6" s="1"/>
  <c r="Y17" i="6"/>
  <c r="R17" i="6"/>
  <c r="P17" i="6"/>
  <c r="N17" i="6"/>
  <c r="L17" i="6"/>
  <c r="D17" i="6"/>
  <c r="E17" i="6" s="1"/>
  <c r="B17" i="6"/>
  <c r="C17" i="6" s="1"/>
  <c r="Y16" i="6"/>
  <c r="R16" i="6"/>
  <c r="P16" i="6"/>
  <c r="N16" i="6"/>
  <c r="L16" i="6"/>
  <c r="D16" i="6"/>
  <c r="B16" i="6" s="1"/>
  <c r="C16" i="6" s="1"/>
  <c r="Y15" i="6"/>
  <c r="R15" i="6"/>
  <c r="P15" i="6"/>
  <c r="N15" i="6"/>
  <c r="L15" i="6"/>
  <c r="D15" i="6"/>
  <c r="B15" i="6" s="1"/>
  <c r="C15" i="6" s="1"/>
  <c r="Y14" i="6"/>
  <c r="R14" i="6"/>
  <c r="P14" i="6"/>
  <c r="N14" i="6"/>
  <c r="L14" i="6"/>
  <c r="D14" i="6"/>
  <c r="E14" i="6" s="1"/>
  <c r="Y13" i="6"/>
  <c r="R13" i="6"/>
  <c r="P13" i="6"/>
  <c r="N13" i="6"/>
  <c r="L13" i="6"/>
  <c r="D13" i="6"/>
  <c r="E13" i="6" s="1"/>
  <c r="B13" i="6"/>
  <c r="C13" i="6" s="1"/>
  <c r="Y12" i="6"/>
  <c r="R12" i="6"/>
  <c r="P12" i="6"/>
  <c r="N12" i="6"/>
  <c r="L12" i="6"/>
  <c r="D12" i="6"/>
  <c r="B12" i="6" s="1"/>
  <c r="C12" i="6" s="1"/>
  <c r="Y11" i="6"/>
  <c r="R11" i="6"/>
  <c r="P11" i="6"/>
  <c r="N11" i="6"/>
  <c r="L11" i="6"/>
  <c r="D11" i="6"/>
  <c r="B11" i="6" s="1"/>
  <c r="C11" i="6" s="1"/>
  <c r="Y10" i="6"/>
  <c r="R10" i="6"/>
  <c r="P10" i="6"/>
  <c r="N10" i="6"/>
  <c r="L10" i="6"/>
  <c r="D10" i="6"/>
  <c r="E10" i="6" s="1"/>
  <c r="B10" i="6"/>
  <c r="C10" i="6" s="1"/>
  <c r="Y9" i="6"/>
  <c r="R9" i="6"/>
  <c r="P9" i="6"/>
  <c r="N9" i="6"/>
  <c r="L9" i="6"/>
  <c r="D9" i="6"/>
  <c r="E9" i="6" s="1"/>
  <c r="B9" i="6"/>
  <c r="C9" i="6" s="1"/>
  <c r="Y8" i="6"/>
  <c r="R8" i="6"/>
  <c r="P8" i="6"/>
  <c r="N8" i="6"/>
  <c r="L8" i="6"/>
  <c r="D8" i="6"/>
  <c r="B8" i="6" s="1"/>
  <c r="C8" i="6" s="1"/>
  <c r="Y7" i="6"/>
  <c r="R7" i="6"/>
  <c r="P7" i="6"/>
  <c r="N7" i="6"/>
  <c r="L7" i="6"/>
  <c r="D7" i="6"/>
  <c r="B7" i="6" s="1"/>
  <c r="C7" i="6" s="1"/>
  <c r="Y6" i="6"/>
  <c r="R6" i="6"/>
  <c r="P6" i="6"/>
  <c r="N6" i="6"/>
  <c r="L6" i="6"/>
  <c r="E6" i="6"/>
  <c r="D6" i="6"/>
  <c r="B6" i="6"/>
  <c r="C6" i="6" s="1"/>
  <c r="B30" i="7" l="1"/>
  <c r="E18" i="6"/>
  <c r="B14" i="6"/>
  <c r="C14" i="6" s="1"/>
  <c r="D32" i="6"/>
  <c r="E7" i="6"/>
  <c r="E11" i="6"/>
  <c r="E15" i="6"/>
  <c r="E19" i="6"/>
  <c r="E23" i="6"/>
  <c r="E27" i="6"/>
  <c r="N30" i="6"/>
  <c r="R30" i="6"/>
  <c r="E8" i="6"/>
  <c r="E12" i="6"/>
  <c r="E16" i="6"/>
  <c r="E20" i="6"/>
  <c r="E24" i="6"/>
  <c r="E28" i="6"/>
  <c r="D30" i="6"/>
  <c r="P30" i="6"/>
  <c r="V32" i="5"/>
  <c r="U32" i="5"/>
  <c r="S32" i="5"/>
  <c r="O32" i="5"/>
  <c r="K32" i="5"/>
  <c r="I32" i="5"/>
  <c r="G32" i="5"/>
  <c r="F32" i="5"/>
  <c r="AH30" i="5"/>
  <c r="AG30" i="5"/>
  <c r="AF30" i="5"/>
  <c r="AE30" i="5"/>
  <c r="AD30" i="5"/>
  <c r="AC30" i="5"/>
  <c r="AB30" i="5"/>
  <c r="AA30" i="5"/>
  <c r="Z30" i="5"/>
  <c r="Y30" i="5"/>
  <c r="W30" i="5"/>
  <c r="W32" i="5" s="1"/>
  <c r="V30" i="5"/>
  <c r="U30" i="5"/>
  <c r="T30" i="5"/>
  <c r="T32" i="5" s="1"/>
  <c r="S30" i="5"/>
  <c r="Q30" i="5"/>
  <c r="Q32" i="5" s="1"/>
  <c r="P30" i="5"/>
  <c r="O30" i="5"/>
  <c r="M30" i="5"/>
  <c r="M32" i="5" s="1"/>
  <c r="L30" i="5"/>
  <c r="K30" i="5"/>
  <c r="J30" i="5"/>
  <c r="I30" i="5"/>
  <c r="H30" i="5"/>
  <c r="H32" i="5" s="1"/>
  <c r="G30" i="5"/>
  <c r="F30" i="5"/>
  <c r="Y29" i="5"/>
  <c r="R29" i="5"/>
  <c r="P29" i="5"/>
  <c r="N29" i="5"/>
  <c r="L29" i="5"/>
  <c r="E29" i="5"/>
  <c r="D29" i="5"/>
  <c r="B29" i="5"/>
  <c r="C29" i="5" s="1"/>
  <c r="Y28" i="5"/>
  <c r="R28" i="5"/>
  <c r="P28" i="5"/>
  <c r="N28" i="5"/>
  <c r="L28" i="5"/>
  <c r="D28" i="5"/>
  <c r="E28" i="5" s="1"/>
  <c r="B28" i="5"/>
  <c r="C28" i="5" s="1"/>
  <c r="Y27" i="5"/>
  <c r="R27" i="5"/>
  <c r="P27" i="5"/>
  <c r="N27" i="5"/>
  <c r="L27" i="5"/>
  <c r="D27" i="5"/>
  <c r="B27" i="5" s="1"/>
  <c r="C27" i="5" s="1"/>
  <c r="Y26" i="5"/>
  <c r="R26" i="5"/>
  <c r="P26" i="5"/>
  <c r="N26" i="5"/>
  <c r="L26" i="5"/>
  <c r="D26" i="5"/>
  <c r="B26" i="5" s="1"/>
  <c r="C26" i="5" s="1"/>
  <c r="Y25" i="5"/>
  <c r="R25" i="5"/>
  <c r="P25" i="5"/>
  <c r="N25" i="5"/>
  <c r="L25" i="5"/>
  <c r="E25" i="5"/>
  <c r="D25" i="5"/>
  <c r="B25" i="5"/>
  <c r="C25" i="5" s="1"/>
  <c r="Y24" i="5"/>
  <c r="R24" i="5"/>
  <c r="P24" i="5"/>
  <c r="N24" i="5"/>
  <c r="L24" i="5"/>
  <c r="D24" i="5"/>
  <c r="E24" i="5" s="1"/>
  <c r="B24" i="5"/>
  <c r="C24" i="5" s="1"/>
  <c r="Y23" i="5"/>
  <c r="R23" i="5"/>
  <c r="P23" i="5"/>
  <c r="N23" i="5"/>
  <c r="L23" i="5"/>
  <c r="D23" i="5"/>
  <c r="B23" i="5" s="1"/>
  <c r="C23" i="5" s="1"/>
  <c r="Y22" i="5"/>
  <c r="R22" i="5"/>
  <c r="P22" i="5"/>
  <c r="N22" i="5"/>
  <c r="L22" i="5"/>
  <c r="D22" i="5"/>
  <c r="E22" i="5" s="1"/>
  <c r="Y21" i="5"/>
  <c r="R21" i="5"/>
  <c r="P21" i="5"/>
  <c r="N21" i="5"/>
  <c r="L21" i="5"/>
  <c r="E21" i="5"/>
  <c r="D21" i="5"/>
  <c r="B21" i="5"/>
  <c r="C21" i="5" s="1"/>
  <c r="Y20" i="5"/>
  <c r="R20" i="5"/>
  <c r="P20" i="5"/>
  <c r="N20" i="5"/>
  <c r="L20" i="5"/>
  <c r="D20" i="5"/>
  <c r="E20" i="5" s="1"/>
  <c r="B20" i="5"/>
  <c r="C20" i="5" s="1"/>
  <c r="Y19" i="5"/>
  <c r="R19" i="5"/>
  <c r="P19" i="5"/>
  <c r="N19" i="5"/>
  <c r="L19" i="5"/>
  <c r="D19" i="5"/>
  <c r="B19" i="5" s="1"/>
  <c r="C19" i="5" s="1"/>
  <c r="Y18" i="5"/>
  <c r="R18" i="5"/>
  <c r="P18" i="5"/>
  <c r="N18" i="5"/>
  <c r="L18" i="5"/>
  <c r="D18" i="5"/>
  <c r="B18" i="5" s="1"/>
  <c r="C18" i="5" s="1"/>
  <c r="Y17" i="5"/>
  <c r="R17" i="5"/>
  <c r="P17" i="5"/>
  <c r="N17" i="5"/>
  <c r="L17" i="5"/>
  <c r="E17" i="5"/>
  <c r="D17" i="5"/>
  <c r="B17" i="5"/>
  <c r="C17" i="5" s="1"/>
  <c r="Y16" i="5"/>
  <c r="R16" i="5"/>
  <c r="P16" i="5"/>
  <c r="N16" i="5"/>
  <c r="L16" i="5"/>
  <c r="D16" i="5"/>
  <c r="E16" i="5" s="1"/>
  <c r="B16" i="5"/>
  <c r="C16" i="5" s="1"/>
  <c r="Y15" i="5"/>
  <c r="R15" i="5"/>
  <c r="P15" i="5"/>
  <c r="N15" i="5"/>
  <c r="L15" i="5"/>
  <c r="D15" i="5"/>
  <c r="E15" i="5" s="1"/>
  <c r="Y14" i="5"/>
  <c r="R14" i="5"/>
  <c r="P14" i="5"/>
  <c r="N14" i="5"/>
  <c r="L14" i="5"/>
  <c r="D14" i="5"/>
  <c r="E14" i="5" s="1"/>
  <c r="Y13" i="5"/>
  <c r="R13" i="5"/>
  <c r="P13" i="5"/>
  <c r="N13" i="5"/>
  <c r="L13" i="5"/>
  <c r="D13" i="5"/>
  <c r="B13" i="5" s="1"/>
  <c r="C13" i="5" s="1"/>
  <c r="Y12" i="5"/>
  <c r="R12" i="5"/>
  <c r="P12" i="5"/>
  <c r="N12" i="5"/>
  <c r="L12" i="5"/>
  <c r="D12" i="5"/>
  <c r="E12" i="5" s="1"/>
  <c r="B12" i="5"/>
  <c r="C12" i="5" s="1"/>
  <c r="Y11" i="5"/>
  <c r="R11" i="5"/>
  <c r="P11" i="5"/>
  <c r="N11" i="5"/>
  <c r="L11" i="5"/>
  <c r="D11" i="5"/>
  <c r="E11" i="5" s="1"/>
  <c r="Y10" i="5"/>
  <c r="R10" i="5"/>
  <c r="P10" i="5"/>
  <c r="N10" i="5"/>
  <c r="L10" i="5"/>
  <c r="D10" i="5"/>
  <c r="E10" i="5" s="1"/>
  <c r="Y9" i="5"/>
  <c r="R9" i="5"/>
  <c r="P9" i="5"/>
  <c r="N9" i="5"/>
  <c r="L9" i="5"/>
  <c r="D9" i="5"/>
  <c r="E9" i="5" s="1"/>
  <c r="Y8" i="5"/>
  <c r="R8" i="5"/>
  <c r="P8" i="5"/>
  <c r="N8" i="5"/>
  <c r="L8" i="5"/>
  <c r="D8" i="5"/>
  <c r="E8" i="5" s="1"/>
  <c r="B8" i="5"/>
  <c r="C8" i="5" s="1"/>
  <c r="Y7" i="5"/>
  <c r="R7" i="5"/>
  <c r="P7" i="5"/>
  <c r="N7" i="5"/>
  <c r="L7" i="5"/>
  <c r="D7" i="5"/>
  <c r="B7" i="5" s="1"/>
  <c r="C7" i="5" s="1"/>
  <c r="Y6" i="5"/>
  <c r="R6" i="5"/>
  <c r="P6" i="5"/>
  <c r="N6" i="5"/>
  <c r="L6" i="5"/>
  <c r="D6" i="5"/>
  <c r="B6" i="5" s="1"/>
  <c r="C6" i="5" s="1"/>
  <c r="B32" i="7" l="1"/>
  <c r="E30" i="6"/>
  <c r="E32" i="6" s="1"/>
  <c r="B30" i="6"/>
  <c r="B9" i="5"/>
  <c r="C9" i="5" s="1"/>
  <c r="D30" i="5"/>
  <c r="B30" i="5" s="1"/>
  <c r="C30" i="5" s="1"/>
  <c r="J32" i="5"/>
  <c r="E13" i="5"/>
  <c r="D32" i="5"/>
  <c r="E6" i="5"/>
  <c r="E18" i="5"/>
  <c r="E7" i="5"/>
  <c r="B10" i="5"/>
  <c r="C10" i="5" s="1"/>
  <c r="B14" i="5"/>
  <c r="C14" i="5" s="1"/>
  <c r="E19" i="5"/>
  <c r="B22" i="5"/>
  <c r="C22" i="5" s="1"/>
  <c r="E23" i="5"/>
  <c r="E27" i="5"/>
  <c r="N30" i="5"/>
  <c r="R30" i="5"/>
  <c r="B11" i="5"/>
  <c r="C11" i="5" s="1"/>
  <c r="B15" i="5"/>
  <c r="C15" i="5" s="1"/>
  <c r="E26" i="5"/>
  <c r="E30" i="5"/>
  <c r="E32" i="5" s="1"/>
  <c r="B32" i="6" l="1"/>
  <c r="C30" i="6"/>
  <c r="B32" i="5"/>
  <c r="W32" i="4"/>
  <c r="V32" i="4"/>
  <c r="U32" i="4"/>
  <c r="S32" i="4"/>
  <c r="O32" i="4"/>
  <c r="K32" i="4"/>
  <c r="J32" i="4"/>
  <c r="I32" i="4"/>
  <c r="G32" i="4"/>
  <c r="F32" i="4"/>
  <c r="AH30" i="4"/>
  <c r="AG30" i="4"/>
  <c r="AF30" i="4"/>
  <c r="AE30" i="4"/>
  <c r="AD30" i="4"/>
  <c r="AC30" i="4"/>
  <c r="AB30" i="4"/>
  <c r="AA30" i="4"/>
  <c r="Z30" i="4"/>
  <c r="Y30" i="4"/>
  <c r="W30" i="4"/>
  <c r="V30" i="4"/>
  <c r="U30" i="4"/>
  <c r="T30" i="4"/>
  <c r="T32" i="4" s="1"/>
  <c r="S30" i="4"/>
  <c r="Q30" i="4"/>
  <c r="Q32" i="4" s="1"/>
  <c r="P30" i="4"/>
  <c r="O30" i="4"/>
  <c r="M30" i="4"/>
  <c r="M32" i="4" s="1"/>
  <c r="L30" i="4"/>
  <c r="K30" i="4"/>
  <c r="J30" i="4"/>
  <c r="I30" i="4"/>
  <c r="H30" i="4"/>
  <c r="D30" i="4" s="1"/>
  <c r="G30" i="4"/>
  <c r="F30" i="4"/>
  <c r="Y29" i="4"/>
  <c r="R29" i="4"/>
  <c r="P29" i="4"/>
  <c r="N29" i="4"/>
  <c r="L29" i="4"/>
  <c r="E29" i="4"/>
  <c r="D29" i="4"/>
  <c r="B29" i="4"/>
  <c r="C29" i="4" s="1"/>
  <c r="Y28" i="4"/>
  <c r="R28" i="4"/>
  <c r="P28" i="4"/>
  <c r="N28" i="4"/>
  <c r="L28" i="4"/>
  <c r="D28" i="4"/>
  <c r="E28" i="4" s="1"/>
  <c r="B28" i="4"/>
  <c r="C28" i="4" s="1"/>
  <c r="Y27" i="4"/>
  <c r="R27" i="4"/>
  <c r="P27" i="4"/>
  <c r="N27" i="4"/>
  <c r="L27" i="4"/>
  <c r="D27" i="4"/>
  <c r="B27" i="4" s="1"/>
  <c r="C27" i="4" s="1"/>
  <c r="Y26" i="4"/>
  <c r="R26" i="4"/>
  <c r="P26" i="4"/>
  <c r="N26" i="4"/>
  <c r="L26" i="4"/>
  <c r="D26" i="4"/>
  <c r="E26" i="4" s="1"/>
  <c r="Y25" i="4"/>
  <c r="R25" i="4"/>
  <c r="P25" i="4"/>
  <c r="N25" i="4"/>
  <c r="L25" i="4"/>
  <c r="E25" i="4"/>
  <c r="D25" i="4"/>
  <c r="B25" i="4"/>
  <c r="C25" i="4" s="1"/>
  <c r="Y24" i="4"/>
  <c r="R24" i="4"/>
  <c r="P24" i="4"/>
  <c r="N24" i="4"/>
  <c r="L24" i="4"/>
  <c r="D24" i="4"/>
  <c r="E24" i="4" s="1"/>
  <c r="B24" i="4"/>
  <c r="C24" i="4" s="1"/>
  <c r="Y23" i="4"/>
  <c r="R23" i="4"/>
  <c r="P23" i="4"/>
  <c r="N23" i="4"/>
  <c r="L23" i="4"/>
  <c r="D23" i="4"/>
  <c r="E23" i="4" s="1"/>
  <c r="Y22" i="4"/>
  <c r="R22" i="4"/>
  <c r="P22" i="4"/>
  <c r="N22" i="4"/>
  <c r="L22" i="4"/>
  <c r="D22" i="4"/>
  <c r="B22" i="4" s="1"/>
  <c r="C22" i="4" s="1"/>
  <c r="Y21" i="4"/>
  <c r="R21" i="4"/>
  <c r="P21" i="4"/>
  <c r="N21" i="4"/>
  <c r="L21" i="4"/>
  <c r="E21" i="4"/>
  <c r="D21" i="4"/>
  <c r="B21" i="4"/>
  <c r="C21" i="4" s="1"/>
  <c r="Y20" i="4"/>
  <c r="R20" i="4"/>
  <c r="P20" i="4"/>
  <c r="N20" i="4"/>
  <c r="L20" i="4"/>
  <c r="D20" i="4"/>
  <c r="E20" i="4" s="1"/>
  <c r="B20" i="4"/>
  <c r="C20" i="4" s="1"/>
  <c r="Y19" i="4"/>
  <c r="R19" i="4"/>
  <c r="P19" i="4"/>
  <c r="N19" i="4"/>
  <c r="L19" i="4"/>
  <c r="D19" i="4"/>
  <c r="B19" i="4" s="1"/>
  <c r="C19" i="4" s="1"/>
  <c r="Y18" i="4"/>
  <c r="R18" i="4"/>
  <c r="P18" i="4"/>
  <c r="N18" i="4"/>
  <c r="L18" i="4"/>
  <c r="D18" i="4"/>
  <c r="B18" i="4" s="1"/>
  <c r="C18" i="4" s="1"/>
  <c r="Y17" i="4"/>
  <c r="R17" i="4"/>
  <c r="P17" i="4"/>
  <c r="N17" i="4"/>
  <c r="L17" i="4"/>
  <c r="E17" i="4"/>
  <c r="D17" i="4"/>
  <c r="B17" i="4"/>
  <c r="C17" i="4" s="1"/>
  <c r="Y16" i="4"/>
  <c r="R16" i="4"/>
  <c r="P16" i="4"/>
  <c r="N16" i="4"/>
  <c r="L16" i="4"/>
  <c r="D16" i="4"/>
  <c r="E16" i="4" s="1"/>
  <c r="B16" i="4"/>
  <c r="C16" i="4" s="1"/>
  <c r="Y15" i="4"/>
  <c r="R15" i="4"/>
  <c r="P15" i="4"/>
  <c r="N15" i="4"/>
  <c r="L15" i="4"/>
  <c r="D15" i="4"/>
  <c r="B15" i="4" s="1"/>
  <c r="C15" i="4" s="1"/>
  <c r="Y14" i="4"/>
  <c r="R14" i="4"/>
  <c r="P14" i="4"/>
  <c r="N14" i="4"/>
  <c r="L14" i="4"/>
  <c r="D14" i="4"/>
  <c r="B14" i="4" s="1"/>
  <c r="C14" i="4" s="1"/>
  <c r="Y13" i="4"/>
  <c r="R13" i="4"/>
  <c r="P13" i="4"/>
  <c r="N13" i="4"/>
  <c r="L13" i="4"/>
  <c r="E13" i="4"/>
  <c r="D13" i="4"/>
  <c r="B13" i="4"/>
  <c r="C13" i="4" s="1"/>
  <c r="Y12" i="4"/>
  <c r="R12" i="4"/>
  <c r="P12" i="4"/>
  <c r="N12" i="4"/>
  <c r="L12" i="4"/>
  <c r="D12" i="4"/>
  <c r="E12" i="4" s="1"/>
  <c r="B12" i="4"/>
  <c r="C12" i="4" s="1"/>
  <c r="Y11" i="4"/>
  <c r="R11" i="4"/>
  <c r="P11" i="4"/>
  <c r="N11" i="4"/>
  <c r="L11" i="4"/>
  <c r="D11" i="4"/>
  <c r="B11" i="4" s="1"/>
  <c r="C11" i="4" s="1"/>
  <c r="Y10" i="4"/>
  <c r="R10" i="4"/>
  <c r="P10" i="4"/>
  <c r="N10" i="4"/>
  <c r="L10" i="4"/>
  <c r="D10" i="4"/>
  <c r="B10" i="4" s="1"/>
  <c r="C10" i="4" s="1"/>
  <c r="Y9" i="4"/>
  <c r="R9" i="4"/>
  <c r="P9" i="4"/>
  <c r="N9" i="4"/>
  <c r="L9" i="4"/>
  <c r="E9" i="4"/>
  <c r="D9" i="4"/>
  <c r="B9" i="4"/>
  <c r="C9" i="4" s="1"/>
  <c r="Y8" i="4"/>
  <c r="R8" i="4"/>
  <c r="P8" i="4"/>
  <c r="N8" i="4"/>
  <c r="L8" i="4"/>
  <c r="D8" i="4"/>
  <c r="E8" i="4" s="1"/>
  <c r="B8" i="4"/>
  <c r="C8" i="4" s="1"/>
  <c r="Y7" i="4"/>
  <c r="R7" i="4"/>
  <c r="P7" i="4"/>
  <c r="N7" i="4"/>
  <c r="L7" i="4"/>
  <c r="D7" i="4"/>
  <c r="E7" i="4" s="1"/>
  <c r="Y6" i="4"/>
  <c r="R6" i="4"/>
  <c r="P6" i="4"/>
  <c r="N6" i="4"/>
  <c r="L6" i="4"/>
  <c r="D6" i="4"/>
  <c r="B6" i="4" s="1"/>
  <c r="C6" i="4" s="1"/>
  <c r="E30" i="4" l="1"/>
  <c r="E32" i="4" s="1"/>
  <c r="B30" i="4"/>
  <c r="E6" i="4"/>
  <c r="E10" i="4"/>
  <c r="E14" i="4"/>
  <c r="E11" i="4"/>
  <c r="E15" i="4"/>
  <c r="E19" i="4"/>
  <c r="B26" i="4"/>
  <c r="C26" i="4" s="1"/>
  <c r="E27" i="4"/>
  <c r="N30" i="4"/>
  <c r="R30" i="4"/>
  <c r="B7" i="4"/>
  <c r="C7" i="4" s="1"/>
  <c r="B23" i="4"/>
  <c r="C23" i="4" s="1"/>
  <c r="H32" i="4"/>
  <c r="D32" i="4" s="1"/>
  <c r="E18" i="4"/>
  <c r="E22" i="4"/>
  <c r="B7" i="3"/>
  <c r="B8" i="3"/>
  <c r="B6" i="3"/>
  <c r="B10" i="3"/>
  <c r="B11" i="3"/>
  <c r="C11" i="3" s="1"/>
  <c r="B12" i="3"/>
  <c r="B13" i="3"/>
  <c r="B14" i="3"/>
  <c r="B15" i="3"/>
  <c r="C15" i="3" s="1"/>
  <c r="B16" i="3"/>
  <c r="B17" i="3"/>
  <c r="B18" i="3"/>
  <c r="B19" i="3"/>
  <c r="C19" i="3" s="1"/>
  <c r="B20" i="3"/>
  <c r="B21" i="3"/>
  <c r="B22" i="3"/>
  <c r="B23" i="3"/>
  <c r="C23" i="3" s="1"/>
  <c r="B24" i="3"/>
  <c r="B25" i="3"/>
  <c r="B26" i="3"/>
  <c r="B27" i="3"/>
  <c r="C27" i="3" s="1"/>
  <c r="B28" i="3"/>
  <c r="B29" i="3"/>
  <c r="B30" i="3"/>
  <c r="C10" i="3"/>
  <c r="C12" i="3"/>
  <c r="C13" i="3"/>
  <c r="C14" i="3"/>
  <c r="C16" i="3"/>
  <c r="C17" i="3"/>
  <c r="C18" i="3"/>
  <c r="C20" i="3"/>
  <c r="C21" i="3"/>
  <c r="C22" i="3"/>
  <c r="C24" i="3"/>
  <c r="C25" i="3"/>
  <c r="C26" i="3"/>
  <c r="C28" i="3"/>
  <c r="C29" i="3"/>
  <c r="C30" i="3"/>
  <c r="B9" i="3"/>
  <c r="C30" i="4" l="1"/>
  <c r="B32" i="4"/>
  <c r="V32" i="3"/>
  <c r="U32" i="3"/>
  <c r="O32" i="3"/>
  <c r="J32" i="3"/>
  <c r="I32" i="3"/>
  <c r="F32" i="3"/>
  <c r="AH30" i="3"/>
  <c r="AG30" i="3"/>
  <c r="AF30" i="3"/>
  <c r="AE30" i="3"/>
  <c r="AD30" i="3"/>
  <c r="AC30" i="3"/>
  <c r="AB30" i="3"/>
  <c r="AA30" i="3"/>
  <c r="Z30" i="3"/>
  <c r="Y30" i="3"/>
  <c r="W30" i="3"/>
  <c r="W32" i="3" s="1"/>
  <c r="V30" i="3"/>
  <c r="U30" i="3"/>
  <c r="T30" i="3"/>
  <c r="T32" i="3" s="1"/>
  <c r="S30" i="3"/>
  <c r="S32" i="3" s="1"/>
  <c r="Q30" i="3"/>
  <c r="R30" i="3" s="1"/>
  <c r="P30" i="3"/>
  <c r="O30" i="3"/>
  <c r="M30" i="3"/>
  <c r="N30" i="3" s="1"/>
  <c r="L30" i="3"/>
  <c r="K30" i="3"/>
  <c r="K32" i="3" s="1"/>
  <c r="J30" i="3"/>
  <c r="I30" i="3"/>
  <c r="H30" i="3"/>
  <c r="H32" i="3" s="1"/>
  <c r="G30" i="3"/>
  <c r="G32" i="3" s="1"/>
  <c r="F30" i="3"/>
  <c r="Y29" i="3"/>
  <c r="R29" i="3"/>
  <c r="P29" i="3"/>
  <c r="N29" i="3"/>
  <c r="L29" i="3"/>
  <c r="E29" i="3"/>
  <c r="D29" i="3"/>
  <c r="Y28" i="3"/>
  <c r="R28" i="3"/>
  <c r="P28" i="3"/>
  <c r="N28" i="3"/>
  <c r="L28" i="3"/>
  <c r="D28" i="3"/>
  <c r="E28" i="3" s="1"/>
  <c r="Y27" i="3"/>
  <c r="R27" i="3"/>
  <c r="P27" i="3"/>
  <c r="N27" i="3"/>
  <c r="L27" i="3"/>
  <c r="D27" i="3"/>
  <c r="E27" i="3" s="1"/>
  <c r="Y26" i="3"/>
  <c r="R26" i="3"/>
  <c r="P26" i="3"/>
  <c r="N26" i="3"/>
  <c r="L26" i="3"/>
  <c r="D26" i="3"/>
  <c r="Y25" i="3"/>
  <c r="R25" i="3"/>
  <c r="P25" i="3"/>
  <c r="N25" i="3"/>
  <c r="L25" i="3"/>
  <c r="E25" i="3"/>
  <c r="D25" i="3"/>
  <c r="Y24" i="3"/>
  <c r="R24" i="3"/>
  <c r="P24" i="3"/>
  <c r="N24" i="3"/>
  <c r="L24" i="3"/>
  <c r="D24" i="3"/>
  <c r="E24" i="3" s="1"/>
  <c r="Y23" i="3"/>
  <c r="R23" i="3"/>
  <c r="P23" i="3"/>
  <c r="N23" i="3"/>
  <c r="L23" i="3"/>
  <c r="D23" i="3"/>
  <c r="E23" i="3" s="1"/>
  <c r="Y22" i="3"/>
  <c r="R22" i="3"/>
  <c r="P22" i="3"/>
  <c r="N22" i="3"/>
  <c r="L22" i="3"/>
  <c r="D22" i="3"/>
  <c r="Y21" i="3"/>
  <c r="R21" i="3"/>
  <c r="P21" i="3"/>
  <c r="N21" i="3"/>
  <c r="L21" i="3"/>
  <c r="E21" i="3"/>
  <c r="D21" i="3"/>
  <c r="Y20" i="3"/>
  <c r="R20" i="3"/>
  <c r="P20" i="3"/>
  <c r="N20" i="3"/>
  <c r="L20" i="3"/>
  <c r="D20" i="3"/>
  <c r="E20" i="3" s="1"/>
  <c r="Y19" i="3"/>
  <c r="R19" i="3"/>
  <c r="P19" i="3"/>
  <c r="N19" i="3"/>
  <c r="L19" i="3"/>
  <c r="D19" i="3"/>
  <c r="E19" i="3" s="1"/>
  <c r="Y18" i="3"/>
  <c r="R18" i="3"/>
  <c r="P18" i="3"/>
  <c r="N18" i="3"/>
  <c r="L18" i="3"/>
  <c r="D18" i="3"/>
  <c r="Y17" i="3"/>
  <c r="R17" i="3"/>
  <c r="P17" i="3"/>
  <c r="N17" i="3"/>
  <c r="L17" i="3"/>
  <c r="E17" i="3"/>
  <c r="D17" i="3"/>
  <c r="Y16" i="3"/>
  <c r="R16" i="3"/>
  <c r="P16" i="3"/>
  <c r="N16" i="3"/>
  <c r="L16" i="3"/>
  <c r="D16" i="3"/>
  <c r="E16" i="3" s="1"/>
  <c r="Y15" i="3"/>
  <c r="R15" i="3"/>
  <c r="P15" i="3"/>
  <c r="N15" i="3"/>
  <c r="L15" i="3"/>
  <c r="D15" i="3"/>
  <c r="E15" i="3" s="1"/>
  <c r="Y14" i="3"/>
  <c r="R14" i="3"/>
  <c r="P14" i="3"/>
  <c r="N14" i="3"/>
  <c r="L14" i="3"/>
  <c r="D14" i="3"/>
  <c r="Y13" i="3"/>
  <c r="R13" i="3"/>
  <c r="P13" i="3"/>
  <c r="N13" i="3"/>
  <c r="L13" i="3"/>
  <c r="D13" i="3"/>
  <c r="Y12" i="3"/>
  <c r="R12" i="3"/>
  <c r="P12" i="3"/>
  <c r="N12" i="3"/>
  <c r="L12" i="3"/>
  <c r="D12" i="3"/>
  <c r="E12" i="3" s="1"/>
  <c r="Y11" i="3"/>
  <c r="R11" i="3"/>
  <c r="P11" i="3"/>
  <c r="N11" i="3"/>
  <c r="L11" i="3"/>
  <c r="D11" i="3"/>
  <c r="E11" i="3" s="1"/>
  <c r="Y10" i="3"/>
  <c r="R10" i="3"/>
  <c r="P10" i="3"/>
  <c r="N10" i="3"/>
  <c r="L10" i="3"/>
  <c r="D10" i="3"/>
  <c r="Y9" i="3"/>
  <c r="R9" i="3"/>
  <c r="P9" i="3"/>
  <c r="N9" i="3"/>
  <c r="L9" i="3"/>
  <c r="E9" i="3"/>
  <c r="D9" i="3"/>
  <c r="C9" i="3" s="1"/>
  <c r="Y8" i="3"/>
  <c r="R8" i="3"/>
  <c r="P8" i="3"/>
  <c r="N8" i="3"/>
  <c r="L8" i="3"/>
  <c r="D8" i="3"/>
  <c r="E8" i="3" s="1"/>
  <c r="C8" i="3"/>
  <c r="Y7" i="3"/>
  <c r="R7" i="3"/>
  <c r="P7" i="3"/>
  <c r="N7" i="3"/>
  <c r="L7" i="3"/>
  <c r="D7" i="3"/>
  <c r="E7" i="3" s="1"/>
  <c r="Y6" i="3"/>
  <c r="R6" i="3"/>
  <c r="P6" i="3"/>
  <c r="N6" i="3"/>
  <c r="L6" i="3"/>
  <c r="D6" i="3"/>
  <c r="E13" i="3" l="1"/>
  <c r="D30" i="3"/>
  <c r="E30" i="3" s="1"/>
  <c r="E32" i="3" s="1"/>
  <c r="C6" i="3"/>
  <c r="D32" i="3"/>
  <c r="E6" i="3"/>
  <c r="E10" i="3"/>
  <c r="E14" i="3"/>
  <c r="E22" i="3"/>
  <c r="E26" i="3"/>
  <c r="C7" i="3"/>
  <c r="M32" i="3"/>
  <c r="Q32" i="3"/>
  <c r="E18" i="3"/>
  <c r="AH30" i="2"/>
  <c r="AG30" i="2"/>
  <c r="AF30" i="2"/>
  <c r="AE30" i="2"/>
  <c r="AD30" i="2"/>
  <c r="AC30" i="2"/>
  <c r="AB30" i="2"/>
  <c r="AA30" i="2"/>
  <c r="Z30" i="2"/>
  <c r="Y30" i="2" s="1"/>
  <c r="W30" i="2"/>
  <c r="W32" i="2" s="1"/>
  <c r="V30" i="2"/>
  <c r="V32" i="2" s="1"/>
  <c r="U30" i="2"/>
  <c r="U32" i="2" s="1"/>
  <c r="T30" i="2"/>
  <c r="T32" i="2" s="1"/>
  <c r="S30" i="2"/>
  <c r="S32" i="2" s="1"/>
  <c r="Q30" i="2"/>
  <c r="O30" i="2"/>
  <c r="O32" i="2" s="1"/>
  <c r="M30" i="2"/>
  <c r="L30" i="2"/>
  <c r="K30" i="2"/>
  <c r="K32" i="2" s="1"/>
  <c r="J30" i="2"/>
  <c r="J32" i="2" s="1"/>
  <c r="I30" i="2"/>
  <c r="I32" i="2" s="1"/>
  <c r="H30" i="2"/>
  <c r="H32" i="2" s="1"/>
  <c r="G30" i="2"/>
  <c r="G32" i="2" s="1"/>
  <c r="F30" i="2"/>
  <c r="F32" i="2" s="1"/>
  <c r="Y29" i="2"/>
  <c r="R29" i="2"/>
  <c r="P29" i="2"/>
  <c r="N29" i="2"/>
  <c r="L29" i="2"/>
  <c r="E29" i="2"/>
  <c r="D29" i="2"/>
  <c r="B29" i="2" s="1"/>
  <c r="C29" i="2" s="1"/>
  <c r="Y28" i="2"/>
  <c r="R28" i="2"/>
  <c r="P28" i="2"/>
  <c r="N28" i="2"/>
  <c r="L28" i="2"/>
  <c r="D28" i="2"/>
  <c r="B28" i="2" s="1"/>
  <c r="Y27" i="2"/>
  <c r="R27" i="2"/>
  <c r="P27" i="2"/>
  <c r="N27" i="2"/>
  <c r="L27" i="2"/>
  <c r="D27" i="2"/>
  <c r="E27" i="2" s="1"/>
  <c r="Y26" i="2"/>
  <c r="R26" i="2"/>
  <c r="P26" i="2"/>
  <c r="N26" i="2"/>
  <c r="L26" i="2"/>
  <c r="D26" i="2"/>
  <c r="E26" i="2" s="1"/>
  <c r="Y25" i="2"/>
  <c r="R25" i="2"/>
  <c r="P25" i="2"/>
  <c r="N25" i="2"/>
  <c r="L25" i="2"/>
  <c r="D25" i="2"/>
  <c r="B25" i="2" s="1"/>
  <c r="C25" i="2" s="1"/>
  <c r="Y24" i="2"/>
  <c r="R24" i="2"/>
  <c r="P24" i="2"/>
  <c r="N24" i="2"/>
  <c r="L24" i="2"/>
  <c r="D24" i="2"/>
  <c r="E24" i="2" s="1"/>
  <c r="Y23" i="2"/>
  <c r="R23" i="2"/>
  <c r="P23" i="2"/>
  <c r="N23" i="2"/>
  <c r="L23" i="2"/>
  <c r="D23" i="2"/>
  <c r="E23" i="2" s="1"/>
  <c r="Y22" i="2"/>
  <c r="R22" i="2"/>
  <c r="P22" i="2"/>
  <c r="N22" i="2"/>
  <c r="L22" i="2"/>
  <c r="D22" i="2"/>
  <c r="E22" i="2" s="1"/>
  <c r="Y21" i="2"/>
  <c r="R21" i="2"/>
  <c r="P21" i="2"/>
  <c r="N21" i="2"/>
  <c r="L21" i="2"/>
  <c r="D21" i="2"/>
  <c r="B21" i="2" s="1"/>
  <c r="C21" i="2" s="1"/>
  <c r="Y20" i="2"/>
  <c r="R20" i="2"/>
  <c r="P20" i="2"/>
  <c r="N20" i="2"/>
  <c r="L20" i="2"/>
  <c r="D20" i="2"/>
  <c r="B20" i="2" s="1"/>
  <c r="C20" i="2" s="1"/>
  <c r="Y19" i="2"/>
  <c r="R19" i="2"/>
  <c r="P19" i="2"/>
  <c r="N19" i="2"/>
  <c r="L19" i="2"/>
  <c r="D19" i="2"/>
  <c r="E19" i="2" s="1"/>
  <c r="B19" i="2"/>
  <c r="C19" i="2" s="1"/>
  <c r="Y18" i="2"/>
  <c r="R18" i="2"/>
  <c r="P18" i="2"/>
  <c r="N18" i="2"/>
  <c r="L18" i="2"/>
  <c r="D18" i="2"/>
  <c r="E18" i="2" s="1"/>
  <c r="Y17" i="2"/>
  <c r="R17" i="2"/>
  <c r="P17" i="2"/>
  <c r="N17" i="2"/>
  <c r="L17" i="2"/>
  <c r="D17" i="2"/>
  <c r="B17" i="2" s="1"/>
  <c r="C17" i="2" s="1"/>
  <c r="Y16" i="2"/>
  <c r="R16" i="2"/>
  <c r="P16" i="2"/>
  <c r="N16" i="2"/>
  <c r="L16" i="2"/>
  <c r="D16" i="2"/>
  <c r="B16" i="2" s="1"/>
  <c r="C16" i="2" s="1"/>
  <c r="Y15" i="2"/>
  <c r="R15" i="2"/>
  <c r="P15" i="2"/>
  <c r="N15" i="2"/>
  <c r="L15" i="2"/>
  <c r="E15" i="2"/>
  <c r="D15" i="2"/>
  <c r="B15" i="2"/>
  <c r="C15" i="2" s="1"/>
  <c r="Y14" i="2"/>
  <c r="R14" i="2"/>
  <c r="P14" i="2"/>
  <c r="N14" i="2"/>
  <c r="L14" i="2"/>
  <c r="E14" i="2"/>
  <c r="D14" i="2"/>
  <c r="B14" i="2"/>
  <c r="C14" i="2" s="1"/>
  <c r="Y13" i="2"/>
  <c r="R13" i="2"/>
  <c r="P13" i="2"/>
  <c r="N13" i="2"/>
  <c r="L13" i="2"/>
  <c r="D13" i="2"/>
  <c r="B13" i="2" s="1"/>
  <c r="C13" i="2" s="1"/>
  <c r="Y12" i="2"/>
  <c r="R12" i="2"/>
  <c r="P12" i="2"/>
  <c r="N12" i="2"/>
  <c r="L12" i="2"/>
  <c r="D12" i="2"/>
  <c r="E12" i="2" s="1"/>
  <c r="Y11" i="2"/>
  <c r="R11" i="2"/>
  <c r="P11" i="2"/>
  <c r="N11" i="2"/>
  <c r="L11" i="2"/>
  <c r="E11" i="2"/>
  <c r="D11" i="2"/>
  <c r="B11" i="2"/>
  <c r="C11" i="2" s="1"/>
  <c r="Y10" i="2"/>
  <c r="R10" i="2"/>
  <c r="P10" i="2"/>
  <c r="N10" i="2"/>
  <c r="L10" i="2"/>
  <c r="E10" i="2"/>
  <c r="D10" i="2"/>
  <c r="B10" i="2"/>
  <c r="C10" i="2" s="1"/>
  <c r="Y9" i="2"/>
  <c r="R9" i="2"/>
  <c r="P9" i="2"/>
  <c r="N9" i="2"/>
  <c r="L9" i="2"/>
  <c r="D9" i="2"/>
  <c r="B9" i="2" s="1"/>
  <c r="C9" i="2" s="1"/>
  <c r="Y8" i="2"/>
  <c r="R8" i="2"/>
  <c r="P8" i="2"/>
  <c r="N8" i="2"/>
  <c r="L8" i="2"/>
  <c r="D8" i="2"/>
  <c r="E8" i="2" s="1"/>
  <c r="Y7" i="2"/>
  <c r="R7" i="2"/>
  <c r="P7" i="2"/>
  <c r="N7" i="2"/>
  <c r="L7" i="2"/>
  <c r="E7" i="2"/>
  <c r="D7" i="2"/>
  <c r="B7" i="2"/>
  <c r="C7" i="2" s="1"/>
  <c r="Y6" i="2"/>
  <c r="R6" i="2"/>
  <c r="P6" i="2"/>
  <c r="N6" i="2"/>
  <c r="L6" i="2"/>
  <c r="E6" i="2"/>
  <c r="D6" i="2"/>
  <c r="B6" i="2"/>
  <c r="B30" i="2" s="1"/>
  <c r="B32" i="2" s="1"/>
  <c r="B32" i="3" l="1"/>
  <c r="B22" i="2"/>
  <c r="C22" i="2" s="1"/>
  <c r="B23" i="2"/>
  <c r="C23" i="2" s="1"/>
  <c r="B26" i="2"/>
  <c r="C26" i="2" s="1"/>
  <c r="B27" i="2"/>
  <c r="C27" i="2" s="1"/>
  <c r="C28" i="2"/>
  <c r="N30" i="2"/>
  <c r="M32" i="2"/>
  <c r="P30" i="2"/>
  <c r="D32" i="2"/>
  <c r="R30" i="2"/>
  <c r="Q32" i="2"/>
  <c r="D30" i="2"/>
  <c r="E30" i="2" s="1"/>
  <c r="E32" i="2" s="1"/>
  <c r="B18" i="2"/>
  <c r="C18" i="2" s="1"/>
  <c r="C30" i="2"/>
  <c r="E16" i="2"/>
  <c r="E20" i="2"/>
  <c r="B8" i="2"/>
  <c r="C8" i="2" s="1"/>
  <c r="E9" i="2"/>
  <c r="B12" i="2"/>
  <c r="C12" i="2" s="1"/>
  <c r="E13" i="2"/>
  <c r="E17" i="2"/>
  <c r="E21" i="2"/>
  <c r="B24" i="2"/>
  <c r="C24" i="2" s="1"/>
  <c r="E25" i="2"/>
  <c r="E28" i="2"/>
  <c r="C6" i="2"/>
  <c r="AB31" i="1"/>
  <c r="Y23" i="1" l="1"/>
  <c r="Y24" i="1"/>
  <c r="Y25" i="1"/>
  <c r="Y26" i="1"/>
  <c r="Y27" i="1"/>
  <c r="Y28" i="1"/>
  <c r="Y29" i="1"/>
  <c r="R23" i="1"/>
  <c r="R24" i="1"/>
  <c r="R25" i="1"/>
  <c r="R26" i="1"/>
  <c r="R27" i="1"/>
  <c r="R28" i="1"/>
  <c r="R29" i="1"/>
  <c r="P23" i="1"/>
  <c r="P24" i="1"/>
  <c r="P25" i="1"/>
  <c r="P26" i="1"/>
  <c r="P27" i="1"/>
  <c r="P28" i="1"/>
  <c r="P29" i="1"/>
  <c r="N23" i="1"/>
  <c r="N24" i="1"/>
  <c r="N25" i="1"/>
  <c r="N26" i="1"/>
  <c r="N27" i="1"/>
  <c r="N28" i="1"/>
  <c r="N29" i="1"/>
  <c r="L23" i="1"/>
  <c r="L24" i="1"/>
  <c r="L25" i="1"/>
  <c r="L26" i="1"/>
  <c r="L27" i="1"/>
  <c r="L28" i="1"/>
  <c r="L29" i="1"/>
  <c r="D23" i="1"/>
  <c r="E23" i="1" s="1"/>
  <c r="D24" i="1"/>
  <c r="E24" i="1" s="1"/>
  <c r="D25" i="1"/>
  <c r="E25" i="1" s="1"/>
  <c r="D26" i="1"/>
  <c r="B26" i="1" s="1"/>
  <c r="D27" i="1"/>
  <c r="E27" i="1" s="1"/>
  <c r="D28" i="1"/>
  <c r="E28" i="1" s="1"/>
  <c r="D29" i="1"/>
  <c r="E29" i="1" s="1"/>
  <c r="E26" i="1"/>
  <c r="D30" i="1"/>
  <c r="E30" i="1" s="1"/>
  <c r="B23" i="1" l="1"/>
  <c r="B29" i="1"/>
  <c r="C29" i="1" s="1"/>
  <c r="B27" i="1"/>
  <c r="C27" i="1" s="1"/>
  <c r="B28" i="1"/>
  <c r="C28" i="1" s="1"/>
  <c r="B24" i="1"/>
  <c r="C24" i="1" s="1"/>
  <c r="C26" i="1"/>
  <c r="B25" i="1"/>
  <c r="C25" i="1" s="1"/>
  <c r="C23" i="1"/>
  <c r="B30" i="1"/>
  <c r="AH31" i="1"/>
  <c r="AG31" i="1"/>
  <c r="AF31" i="1"/>
  <c r="AE31" i="1"/>
  <c r="AD31" i="1"/>
  <c r="AC31" i="1"/>
  <c r="AA31" i="1"/>
  <c r="Z31" i="1"/>
  <c r="W31" i="1"/>
  <c r="W33" i="1" s="1"/>
  <c r="V31" i="1"/>
  <c r="V33" i="1" s="1"/>
  <c r="U31" i="1"/>
  <c r="U33" i="1" s="1"/>
  <c r="T31" i="1"/>
  <c r="T33" i="1" s="1"/>
  <c r="S31" i="1"/>
  <c r="S33" i="1" s="1"/>
  <c r="Q31" i="1"/>
  <c r="Q33" i="1" s="1"/>
  <c r="O31" i="1"/>
  <c r="O33" i="1" s="1"/>
  <c r="M31" i="1"/>
  <c r="M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Y30" i="1"/>
  <c r="R30" i="1"/>
  <c r="P30" i="1"/>
  <c r="N30" i="1"/>
  <c r="L30" i="1"/>
  <c r="Y22" i="1"/>
  <c r="R22" i="1"/>
  <c r="P22" i="1"/>
  <c r="N22" i="1"/>
  <c r="L22" i="1"/>
  <c r="D22" i="1"/>
  <c r="B22" i="1" s="1"/>
  <c r="Y21" i="1"/>
  <c r="R21" i="1"/>
  <c r="P21" i="1"/>
  <c r="N21" i="1"/>
  <c r="L21" i="1"/>
  <c r="D21" i="1"/>
  <c r="B21" i="1" s="1"/>
  <c r="Y20" i="1"/>
  <c r="R20" i="1"/>
  <c r="P20" i="1"/>
  <c r="N20" i="1"/>
  <c r="L20" i="1"/>
  <c r="D20" i="1"/>
  <c r="B20" i="1" s="1"/>
  <c r="Y19" i="1"/>
  <c r="R19" i="1"/>
  <c r="P19" i="1"/>
  <c r="N19" i="1"/>
  <c r="L19" i="1"/>
  <c r="D19" i="1"/>
  <c r="B19" i="1" s="1"/>
  <c r="Y18" i="1"/>
  <c r="R18" i="1"/>
  <c r="P18" i="1"/>
  <c r="N18" i="1"/>
  <c r="L18" i="1"/>
  <c r="D18" i="1"/>
  <c r="E18" i="1" s="1"/>
  <c r="Y17" i="1"/>
  <c r="R17" i="1"/>
  <c r="P17" i="1"/>
  <c r="N17" i="1"/>
  <c r="L17" i="1"/>
  <c r="D17" i="1"/>
  <c r="B17" i="1" s="1"/>
  <c r="Y16" i="1"/>
  <c r="R16" i="1"/>
  <c r="P16" i="1"/>
  <c r="N16" i="1"/>
  <c r="L16" i="1"/>
  <c r="D16" i="1"/>
  <c r="B16" i="1" s="1"/>
  <c r="Y15" i="1"/>
  <c r="R15" i="1"/>
  <c r="P15" i="1"/>
  <c r="N15" i="1"/>
  <c r="L15" i="1"/>
  <c r="D15" i="1"/>
  <c r="B15" i="1" s="1"/>
  <c r="Y14" i="1"/>
  <c r="R14" i="1"/>
  <c r="P14" i="1"/>
  <c r="N14" i="1"/>
  <c r="L14" i="1"/>
  <c r="D14" i="1"/>
  <c r="E14" i="1" s="1"/>
  <c r="Y13" i="1"/>
  <c r="R13" i="1"/>
  <c r="P13" i="1"/>
  <c r="N13" i="1"/>
  <c r="L13" i="1"/>
  <c r="D13" i="1"/>
  <c r="B13" i="1" s="1"/>
  <c r="Y12" i="1"/>
  <c r="R12" i="1"/>
  <c r="P12" i="1"/>
  <c r="N12" i="1"/>
  <c r="L12" i="1"/>
  <c r="D12" i="1"/>
  <c r="B12" i="1" s="1"/>
  <c r="Y11" i="1"/>
  <c r="R11" i="1"/>
  <c r="P11" i="1"/>
  <c r="N11" i="1"/>
  <c r="L11" i="1"/>
  <c r="D11" i="1"/>
  <c r="B11" i="1" s="1"/>
  <c r="Y10" i="1"/>
  <c r="R10" i="1"/>
  <c r="P10" i="1"/>
  <c r="N10" i="1"/>
  <c r="L10" i="1"/>
  <c r="D10" i="1"/>
  <c r="E10" i="1" s="1"/>
  <c r="Y9" i="1"/>
  <c r="R9" i="1"/>
  <c r="P9" i="1"/>
  <c r="N9" i="1"/>
  <c r="L9" i="1"/>
  <c r="D9" i="1"/>
  <c r="B9" i="1" s="1"/>
  <c r="Y8" i="1"/>
  <c r="R8" i="1"/>
  <c r="P8" i="1"/>
  <c r="N8" i="1"/>
  <c r="L8" i="1"/>
  <c r="D8" i="1"/>
  <c r="E8" i="1" s="1"/>
  <c r="Y7" i="1"/>
  <c r="R7" i="1"/>
  <c r="P7" i="1"/>
  <c r="N7" i="1"/>
  <c r="L7" i="1"/>
  <c r="D7" i="1"/>
  <c r="B7" i="1" s="1"/>
  <c r="Y6" i="1"/>
  <c r="R6" i="1"/>
  <c r="P6" i="1"/>
  <c r="N6" i="1"/>
  <c r="L6" i="1"/>
  <c r="D6" i="1"/>
  <c r="E6" i="1" s="1"/>
  <c r="D33" i="1" l="1"/>
  <c r="P31" i="1"/>
  <c r="C12" i="1"/>
  <c r="C16" i="1"/>
  <c r="C7" i="1"/>
  <c r="C11" i="1"/>
  <c r="C22" i="1"/>
  <c r="C15" i="1"/>
  <c r="C19" i="1"/>
  <c r="C9" i="1"/>
  <c r="C13" i="1"/>
  <c r="C17" i="1"/>
  <c r="C21" i="1"/>
  <c r="C20" i="1"/>
  <c r="C30" i="1"/>
  <c r="E7" i="1"/>
  <c r="E9" i="1"/>
  <c r="E11" i="1"/>
  <c r="E13" i="1"/>
  <c r="E15" i="1"/>
  <c r="E17" i="1"/>
  <c r="E19" i="1"/>
  <c r="E21" i="1"/>
  <c r="Y31" i="1"/>
  <c r="D31" i="1"/>
  <c r="E31" i="1" s="1"/>
  <c r="E33" i="1" s="1"/>
  <c r="N31" i="1"/>
  <c r="R31" i="1"/>
  <c r="E12" i="1"/>
  <c r="E16" i="1"/>
  <c r="E20" i="1"/>
  <c r="E22" i="1"/>
  <c r="B6" i="1"/>
  <c r="B8" i="1"/>
  <c r="C8" i="1" s="1"/>
  <c r="B10" i="1"/>
  <c r="C10" i="1" s="1"/>
  <c r="B14" i="1"/>
  <c r="C14" i="1" s="1"/>
  <c r="B18" i="1"/>
  <c r="C18" i="1" s="1"/>
  <c r="L31" i="1"/>
  <c r="B31" i="1" l="1"/>
  <c r="C6" i="1"/>
  <c r="C31" i="1" l="1"/>
  <c r="B33" i="1"/>
</calcChain>
</file>

<file path=xl/sharedStrings.xml><?xml version="1.0" encoding="utf-8"?>
<sst xmlns="http://schemas.openxmlformats.org/spreadsheetml/2006/main" count="1682" uniqueCount="92">
  <si>
    <t>Ход   весенних полевых   работ области</t>
  </si>
  <si>
    <t xml:space="preserve">   </t>
  </si>
  <si>
    <t>Планы посева на  2024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</si>
  <si>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</si>
  <si>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</si>
  <si>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</si>
  <si>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</si>
  <si>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</si>
  <si>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</si>
  <si>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2024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</si>
  <si>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</si>
  <si>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</si>
  <si>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</si>
  <si>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</si>
  <si>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</si>
  <si>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</si>
  <si>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</si>
  <si>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</si>
  <si>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</si>
  <si>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</si>
  <si>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</si>
  <si>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Картофель</t>
  </si>
  <si>
    <t>Овощи</t>
  </si>
  <si>
    <t>Однолетние травы</t>
  </si>
  <si>
    <t>рапс</t>
  </si>
  <si>
    <t>га</t>
  </si>
  <si>
    <t>%  к плану</t>
  </si>
  <si>
    <t>пшеница</t>
  </si>
  <si>
    <t>ячмень</t>
  </si>
  <si>
    <t>овес</t>
  </si>
  <si>
    <t>яровой тритикале</t>
  </si>
  <si>
    <t>з/ боб</t>
  </si>
  <si>
    <t>% к плану</t>
  </si>
  <si>
    <t>%   к плану</t>
  </si>
  <si>
    <t>ИТОГО по области</t>
  </si>
  <si>
    <t>И Т О Г О:</t>
  </si>
  <si>
    <t>было на текущую дату в прошлом году (__.__.2023)</t>
  </si>
  <si>
    <t>(+,-) к прошлому году</t>
  </si>
  <si>
    <t>СХПК Ильюшинский</t>
  </si>
  <si>
    <t>СХПК Новленский</t>
  </si>
  <si>
    <t>СХПК Присухонское</t>
  </si>
  <si>
    <t>СПК ПЗ  Пригородный</t>
  </si>
  <si>
    <t>СХПК Передовой</t>
  </si>
  <si>
    <t>АО Родина</t>
  </si>
  <si>
    <t>СХПК Тепличный</t>
  </si>
  <si>
    <t>СХПК П-зд Майский</t>
  </si>
  <si>
    <t>А-Ф Красная Звезда</t>
  </si>
  <si>
    <t>ООО "Милка"</t>
  </si>
  <si>
    <t>СПК ПКЗ Вологодский</t>
  </si>
  <si>
    <t>СХПК Можайское</t>
  </si>
  <si>
    <t>ОАО Заря</t>
  </si>
  <si>
    <t>КФХ Оганесян Г.А.</t>
  </si>
  <si>
    <t>к-х Механикова А.А.</t>
  </si>
  <si>
    <t>АО "Заря" гряз. р.</t>
  </si>
  <si>
    <t>КХ Пылова А.А.</t>
  </si>
  <si>
    <t>ООО "Агропром"</t>
  </si>
  <si>
    <t>ООО Агроснабком</t>
  </si>
  <si>
    <t>ООО "Луч"</t>
  </si>
  <si>
    <t>ИП Филева Т.В.</t>
  </si>
  <si>
    <t>КХ Жуковой А.В.</t>
  </si>
  <si>
    <t>КХ Халмурзаева</t>
  </si>
  <si>
    <t>ОАО Совхоз Заречье</t>
  </si>
  <si>
    <t>на _15_ апреля 2024  года</t>
  </si>
  <si>
    <t>на _16_ апреля 2024  года</t>
  </si>
  <si>
    <t>ИТОГО по округу</t>
  </si>
  <si>
    <t>на _17_ апреля 2024  года</t>
  </si>
  <si>
    <t>на _18_ апреля 2024  года</t>
  </si>
  <si>
    <t>на _19_ апреля 2024  года</t>
  </si>
  <si>
    <t>Ход весенних полевых работ области</t>
  </si>
  <si>
    <t>на 22 апреля 2024  года</t>
  </si>
  <si>
    <t>з/боб</t>
  </si>
  <si>
    <t>на 23 апреля 2024  года</t>
  </si>
  <si>
    <t>Подсев трав,         га</t>
  </si>
  <si>
    <t>Убрано камней, га</t>
  </si>
  <si>
    <t>на 24 апреля 2024  года</t>
  </si>
  <si>
    <t xml:space="preserve">в том числе </t>
  </si>
  <si>
    <t>на 25 апреля 2024  года</t>
  </si>
  <si>
    <t>на 26 апреля 2024 года</t>
  </si>
  <si>
    <t>на 27 апреля 2024 года</t>
  </si>
  <si>
    <t>на 2 мая 2024 года</t>
  </si>
  <si>
    <t>на 3 мая 2024 года</t>
  </si>
  <si>
    <t>на 6 мая 2024 года</t>
  </si>
  <si>
    <t>морковь-10 га</t>
  </si>
  <si>
    <t>на 7 мая 2024 года</t>
  </si>
  <si>
    <t xml:space="preserve">СХПК МАЙСКИЙ </t>
  </si>
  <si>
    <t xml:space="preserve">морковь       </t>
  </si>
  <si>
    <t>свёкла</t>
  </si>
  <si>
    <t>капуста</t>
  </si>
  <si>
    <t>СХПК Пригородный</t>
  </si>
  <si>
    <t>СХПК  Тепличный</t>
  </si>
  <si>
    <t>на 8 мая 2024 года</t>
  </si>
  <si>
    <t>на 13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</si>
</sst>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name val="Calibri"/>
    </font>
    <font>
      <sz val="10"/>
      <name val="Arial Cyr"/>
    </font>
    <font>
      <sz val="9"/>
      <name val="Arial Cyr"/>
    </font>
    <font>
      <sz val="10"/>
      <color theme="1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b/>
      <sz val="12"/>
      <name val="Times New Roman"/>
    </font>
    <font>
      <sz val="12"/>
      <name val="Times New Roman"/>
    </font>
    <font>
      <sz val="12"/>
      <color theme="1"/>
      <name val="Arial Cyr"/>
    </font>
    <font>
      <sz val="9"/>
      <color theme="1"/>
      <name val="Arial Cyr"/>
    </font>
    <font>
      <b/>
      <sz val="8"/>
      <color theme="1"/>
      <name val="Arial Cyr"/>
    </font>
    <font>
      <b/>
      <sz val="12"/>
      <color theme="1"/>
      <name val="Arial Cyr"/>
    </font>
    <font>
      <b/>
      <sz val="9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3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wrapText="1"/>
    </xf>
    <xf numFmtId="0" fontId="9" fillId="0" borderId="0" xfId="0" applyNumberFormat="1" applyFont="1" applyAlignment="1">
      <alignment wrapText="1"/>
    </xf>
    <xf numFmtId="0" fontId="6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6" fillId="0" borderId="15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/>
    <xf numFmtId="0" fontId="5" fillId="0" borderId="7" xfId="0" applyNumberFormat="1" applyFont="1" applyBorder="1"/>
    <xf numFmtId="1" fontId="6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Border="1"/>
    <xf numFmtId="0" fontId="11" fillId="0" borderId="0" xfId="0" applyNumberFormat="1" applyFont="1"/>
    <xf numFmtId="0" fontId="12" fillId="0" borderId="0" xfId="0" applyNumberFormat="1" applyFont="1"/>
    <xf numFmtId="0" fontId="7" fillId="0" borderId="0" xfId="0" applyNumberFormat="1" applyFont="1" applyAlignment="1">
      <alignment horizontal="center"/>
    </xf>
    <xf numFmtId="0" fontId="13" fillId="0" borderId="0" xfId="0" applyNumberFormat="1" applyFont="1"/>
    <xf numFmtId="1" fontId="10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14" fillId="0" borderId="0" xfId="0" applyNumberFormat="1" applyFont="1"/>
    <xf numFmtId="0" fontId="3" fillId="0" borderId="0" xfId="0" applyNumberFormat="1" applyFont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5" fillId="0" borderId="0" xfId="0" applyNumberFormat="1" applyFont="1"/>
    <xf numFmtId="0" fontId="6" fillId="0" borderId="7" xfId="0" applyNumberFormat="1" applyFont="1" applyBorder="1" applyAlignment="1">
      <alignment wrapText="1"/>
    </xf>
    <xf numFmtId="2" fontId="6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15" fillId="0" borderId="7" xfId="0" applyNumberFormat="1" applyFont="1" applyBorder="1"/>
    <xf numFmtId="0" fontId="5" fillId="0" borderId="7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0" fontId="12" fillId="0" borderId="11" xfId="0" applyNumberFormat="1" applyFont="1" applyBorder="1"/>
    <xf numFmtId="0" fontId="4" fillId="2" borderId="0" xfId="0" applyNumberFormat="1" applyFont="1" applyFill="1" applyAlignment="1">
      <alignment horizontal="right"/>
    </xf>
    <xf numFmtId="0" fontId="6" fillId="2" borderId="7" xfId="0" applyNumberFormat="1" applyFont="1" applyFill="1" applyBorder="1" applyAlignment="1">
      <alignment horizontal="left" wrapText="1"/>
    </xf>
    <xf numFmtId="1" fontId="6" fillId="2" borderId="7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/>
    <xf numFmtId="0" fontId="6" fillId="0" borderId="7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7" xfId="0" applyNumberFormat="1" applyFont="1" applyFill="1" applyBorder="1"/>
    <xf numFmtId="1" fontId="6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left" vertical="center"/>
    </xf>
    <xf numFmtId="164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/>
    <xf numFmtId="0" fontId="7" fillId="0" borderId="0" xfId="0" applyNumberFormat="1" applyFont="1" applyFill="1"/>
    <xf numFmtId="0" fontId="11" fillId="0" borderId="0" xfId="0" applyNumberFormat="1" applyFont="1" applyFill="1"/>
    <xf numFmtId="0" fontId="12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" fontId="10" fillId="0" borderId="7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/>
    <xf numFmtId="3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Alignment="1">
      <alignment wrapText="1"/>
    </xf>
    <xf numFmtId="0" fontId="19" fillId="0" borderId="0" xfId="0" applyNumberFormat="1" applyFont="1" applyAlignment="1">
      <alignment wrapText="1"/>
    </xf>
    <xf numFmtId="0" fontId="18" fillId="0" borderId="0" xfId="0" applyNumberFormat="1" applyFont="1" applyAlignment="1">
      <alignment horizontal="center" vertical="center" wrapText="1"/>
    </xf>
    <xf numFmtId="0" fontId="20" fillId="0" borderId="0" xfId="0" applyNumberFormat="1" applyFont="1"/>
    <xf numFmtId="0" fontId="21" fillId="0" borderId="0" xfId="0" applyNumberFormat="1" applyFont="1"/>
    <xf numFmtId="0" fontId="22" fillId="0" borderId="0" xfId="0" applyNumberFormat="1" applyFont="1"/>
    <xf numFmtId="0" fontId="19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0" fontId="19" fillId="0" borderId="0" xfId="0" applyNumberFormat="1" applyFont="1" applyAlignment="1">
      <alignment horizontal="center" wrapText="1"/>
    </xf>
    <xf numFmtId="0" fontId="19" fillId="0" borderId="0" xfId="0" applyNumberFormat="1" applyFont="1" applyAlignment="1">
      <alignment horizontal="left" wrapText="1"/>
    </xf>
    <xf numFmtId="0" fontId="23" fillId="0" borderId="0" xfId="0" applyNumberFormat="1" applyFont="1" applyAlignment="1">
      <alignment wrapText="1"/>
    </xf>
    <xf numFmtId="0" fontId="19" fillId="0" borderId="15" xfId="0" applyNumberFormat="1" applyFont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18" fillId="0" borderId="19" xfId="0" applyNumberFormat="1" applyFont="1" applyBorder="1" applyAlignment="1">
      <alignment horizontal="center" vertical="center" wrapText="1"/>
    </xf>
    <xf numFmtId="0" fontId="18" fillId="0" borderId="20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18" fillId="0" borderId="21" xfId="0" applyNumberFormat="1" applyFont="1" applyBorder="1" applyAlignment="1">
      <alignment horizontal="center" vertical="center" wrapText="1"/>
    </xf>
    <xf numFmtId="0" fontId="18" fillId="0" borderId="22" xfId="0" applyNumberFormat="1" applyFont="1" applyBorder="1" applyAlignment="1">
      <alignment horizontal="center" vertical="center" wrapText="1"/>
    </xf>
    <xf numFmtId="0" fontId="25" fillId="0" borderId="7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 wrapText="1"/>
    </xf>
    <xf numFmtId="0" fontId="18" fillId="0" borderId="7" xfId="0" applyNumberFormat="1" applyFont="1" applyFill="1" applyBorder="1"/>
    <xf numFmtId="1" fontId="19" fillId="0" borderId="7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" fontId="18" fillId="0" borderId="7" xfId="0" applyNumberFormat="1" applyFont="1" applyFill="1" applyBorder="1" applyAlignment="1">
      <alignment horizontal="center" vertical="center" wrapText="1"/>
    </xf>
    <xf numFmtId="0" fontId="25" fillId="0" borderId="7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left" vertical="center"/>
    </xf>
    <xf numFmtId="164" fontId="19" fillId="0" borderId="7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/>
    <xf numFmtId="0" fontId="20" fillId="0" borderId="0" xfId="0" applyNumberFormat="1" applyFont="1" applyFill="1"/>
    <xf numFmtId="0" fontId="18" fillId="0" borderId="0" xfId="0" applyNumberFormat="1" applyFont="1" applyFill="1"/>
    <xf numFmtId="0" fontId="26" fillId="0" borderId="0" xfId="0" applyNumberFormat="1" applyFont="1" applyFill="1"/>
    <xf numFmtId="0" fontId="20" fillId="0" borderId="0" xfId="0" applyNumberFormat="1" applyFont="1" applyFill="1" applyAlignment="1">
      <alignment horizontal="center"/>
    </xf>
    <xf numFmtId="0" fontId="27" fillId="0" borderId="0" xfId="0" applyNumberFormat="1" applyFont="1" applyFill="1"/>
    <xf numFmtId="0" fontId="28" fillId="0" borderId="0" xfId="0" applyNumberFormat="1" applyFont="1" applyFill="1"/>
    <xf numFmtId="1" fontId="25" fillId="0" borderId="7" xfId="0" applyNumberFormat="1" applyFont="1" applyFill="1" applyBorder="1" applyAlignment="1">
      <alignment horizontal="center" vertical="center" wrapText="1"/>
    </xf>
    <xf numFmtId="3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Border="1"/>
    <xf numFmtId="1" fontId="19" fillId="0" borderId="7" xfId="0" applyNumberFormat="1" applyFont="1" applyBorder="1" applyAlignment="1">
      <alignment horizontal="center" vertical="center" wrapText="1"/>
    </xf>
    <xf numFmtId="2" fontId="18" fillId="0" borderId="7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164" fontId="25" fillId="0" borderId="7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/>
    </xf>
    <xf numFmtId="164" fontId="19" fillId="0" borderId="7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/>
    <xf numFmtId="0" fontId="18" fillId="0" borderId="0" xfId="0" applyNumberFormat="1" applyFont="1"/>
    <xf numFmtId="0" fontId="26" fillId="0" borderId="0" xfId="0" applyNumberFormat="1" applyFont="1"/>
    <xf numFmtId="0" fontId="28" fillId="0" borderId="0" xfId="0" applyNumberFormat="1" applyFont="1"/>
    <xf numFmtId="0" fontId="27" fillId="0" borderId="0" xfId="0" applyNumberFormat="1" applyFont="1"/>
    <xf numFmtId="1" fontId="25" fillId="0" borderId="7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>
      <alignment horizontal="center" vertical="center" wrapText="1"/>
    </xf>
    <xf numFmtId="0" fontId="19" fillId="0" borderId="0" xfId="0" applyNumberFormat="1" applyFont="1"/>
    <xf numFmtId="3" fontId="18" fillId="0" borderId="7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19" fillId="0" borderId="7" xfId="0" applyNumberFormat="1" applyFont="1" applyBorder="1" applyAlignment="1">
      <alignment wrapText="1"/>
    </xf>
    <xf numFmtId="2" fontId="19" fillId="0" borderId="7" xfId="0" applyNumberFormat="1" applyFont="1" applyBorder="1" applyAlignment="1">
      <alignment horizontal="center" vertical="center" wrapText="1"/>
    </xf>
    <xf numFmtId="1" fontId="23" fillId="0" borderId="7" xfId="0" applyNumberFormat="1" applyFont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left" vertical="center" wrapText="1"/>
    </xf>
    <xf numFmtId="0" fontId="29" fillId="0" borderId="7" xfId="0" applyNumberFormat="1" applyFont="1" applyBorder="1"/>
    <xf numFmtId="0" fontId="29" fillId="0" borderId="0" xfId="0" applyNumberFormat="1" applyFont="1"/>
    <xf numFmtId="1" fontId="18" fillId="0" borderId="21" xfId="0" applyNumberFormat="1" applyFont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left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0" fontId="30" fillId="0" borderId="0" xfId="0" applyNumberFormat="1" applyFont="1" applyAlignment="1">
      <alignment horizontal="right"/>
    </xf>
    <xf numFmtId="0" fontId="31" fillId="0" borderId="0" xfId="0" applyNumberFormat="1" applyFont="1" applyAlignment="1">
      <alignment horizontal="right"/>
    </xf>
    <xf numFmtId="0" fontId="31" fillId="2" borderId="0" xfId="0" applyNumberFormat="1" applyFont="1" applyFill="1" applyAlignment="1">
      <alignment horizontal="right"/>
    </xf>
    <xf numFmtId="0" fontId="24" fillId="0" borderId="0" xfId="0" applyNumberFormat="1" applyFont="1" applyAlignment="1">
      <alignment horizontal="center" wrapText="1"/>
    </xf>
    <xf numFmtId="0" fontId="22" fillId="0" borderId="0" xfId="0" applyNumberFormat="1" applyFont="1" applyAlignment="1">
      <alignment horizontal="center" wrapText="1"/>
    </xf>
    <xf numFmtId="0" fontId="22" fillId="0" borderId="0" xfId="0" applyNumberFormat="1" applyFont="1" applyAlignment="1">
      <alignment wrapText="1"/>
    </xf>
    <xf numFmtId="0" fontId="27" fillId="0" borderId="0" xfId="0" applyNumberFormat="1" applyFont="1" applyAlignment="1">
      <alignment wrapText="1"/>
    </xf>
    <xf numFmtId="0" fontId="21" fillId="0" borderId="0" xfId="0" applyNumberFormat="1" applyFont="1" applyAlignment="1">
      <alignment wrapText="1"/>
    </xf>
    <xf numFmtId="1" fontId="31" fillId="0" borderId="0" xfId="0" applyNumberFormat="1" applyFont="1" applyAlignment="1">
      <alignment wrapText="1"/>
    </xf>
    <xf numFmtId="0" fontId="24" fillId="0" borderId="0" xfId="0" applyNumberFormat="1" applyFont="1" applyAlignment="1">
      <alignment wrapText="1"/>
    </xf>
    <xf numFmtId="1" fontId="22" fillId="0" borderId="0" xfId="0" applyNumberFormat="1" applyFont="1" applyAlignment="1">
      <alignment wrapText="1"/>
    </xf>
    <xf numFmtId="0" fontId="31" fillId="0" borderId="0" xfId="0" applyNumberFormat="1" applyFont="1" applyAlignment="1">
      <alignment wrapText="1"/>
    </xf>
    <xf numFmtId="0" fontId="19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18" fillId="0" borderId="24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horizontal="center" wrapText="1"/>
    </xf>
    <xf numFmtId="0" fontId="18" fillId="0" borderId="0" xfId="0" applyNumberFormat="1" applyFont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/>
    <xf numFmtId="0" fontId="19" fillId="0" borderId="0" xfId="0" applyNumberFormat="1" applyFont="1" applyAlignment="1">
      <alignment horizont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horizont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right" wrapText="1"/>
    </xf>
    <xf numFmtId="0" fontId="19" fillId="0" borderId="0" xfId="0" applyNumberFormat="1" applyFont="1" applyAlignment="1">
      <alignment horizont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18" fillId="0" borderId="0" xfId="0" applyNumberFormat="1" applyFont="1" applyFill="1" applyAlignment="1">
      <alignment wrapText="1"/>
    </xf>
    <xf numFmtId="0" fontId="19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>
      <alignment horizontal="center" vertical="center" wrapText="1"/>
    </xf>
    <xf numFmtId="0" fontId="21" fillId="0" borderId="0" xfId="0" applyNumberFormat="1" applyFont="1" applyFill="1"/>
    <xf numFmtId="0" fontId="22" fillId="0" borderId="0" xfId="0" applyNumberFormat="1" applyFont="1" applyFill="1"/>
    <xf numFmtId="1" fontId="18" fillId="0" borderId="0" xfId="0" applyNumberFormat="1" applyFont="1" applyFill="1" applyAlignment="1">
      <alignment wrapText="1"/>
    </xf>
    <xf numFmtId="0" fontId="19" fillId="0" borderId="0" xfId="0" applyNumberFormat="1" applyFont="1" applyFill="1" applyAlignment="1">
      <alignment horizontal="center" wrapText="1"/>
    </xf>
    <xf numFmtId="0" fontId="19" fillId="0" borderId="0" xfId="0" applyNumberFormat="1" applyFont="1" applyFill="1" applyAlignment="1">
      <alignment horizontal="left" wrapText="1"/>
    </xf>
    <xf numFmtId="0" fontId="23" fillId="0" borderId="0" xfId="0" applyNumberFormat="1" applyFont="1" applyFill="1" applyAlignment="1">
      <alignment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0" fontId="18" fillId="0" borderId="19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8" fillId="0" borderId="22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1" fillId="0" borderId="0" xfId="0" applyNumberFormat="1" applyFont="1" applyFill="1" applyAlignment="1">
      <alignment horizontal="center" vertical="center" wrapText="1"/>
    </xf>
    <xf numFmtId="0" fontId="24" fillId="0" borderId="0" xfId="0" applyNumberFormat="1" applyFont="1" applyFill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19" fillId="0" borderId="7" xfId="0" applyNumberFormat="1" applyFont="1" applyFill="1" applyBorder="1" applyAlignment="1">
      <alignment vertical="center" wrapText="1"/>
    </xf>
    <xf numFmtId="1" fontId="23" fillId="0" borderId="7" xfId="0" applyNumberFormat="1" applyFont="1" applyFill="1" applyBorder="1" applyAlignment="1">
      <alignment horizontal="center" vertical="center" wrapText="1"/>
    </xf>
    <xf numFmtId="1" fontId="19" fillId="0" borderId="15" xfId="0" applyNumberFormat="1" applyFont="1" applyFill="1" applyBorder="1" applyAlignment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left" vertical="center" wrapText="1"/>
    </xf>
    <xf numFmtId="0" fontId="29" fillId="0" borderId="7" xfId="0" applyNumberFormat="1" applyFont="1" applyFill="1" applyBorder="1"/>
    <xf numFmtId="0" fontId="29" fillId="0" borderId="0" xfId="0" applyNumberFormat="1" applyFont="1" applyFill="1"/>
    <xf numFmtId="1" fontId="18" fillId="0" borderId="21" xfId="0" applyNumberFormat="1" applyFont="1" applyFill="1" applyBorder="1" applyAlignment="1">
      <alignment horizontal="center" vertical="center" wrapText="1"/>
    </xf>
    <xf numFmtId="0" fontId="18" fillId="0" borderId="24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 wrapText="1"/>
    </xf>
    <xf numFmtId="1" fontId="18" fillId="0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Fill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left" wrapText="1"/>
    </xf>
    <xf numFmtId="1" fontId="19" fillId="0" borderId="2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Alignment="1">
      <alignment horizontal="right"/>
    </xf>
    <xf numFmtId="0" fontId="31" fillId="0" borderId="0" xfId="0" applyNumberFormat="1" applyFont="1" applyFill="1" applyAlignment="1">
      <alignment horizontal="right"/>
    </xf>
    <xf numFmtId="0" fontId="24" fillId="0" borderId="0" xfId="0" applyNumberFormat="1" applyFont="1" applyFill="1" applyAlignment="1">
      <alignment horizontal="center" wrapText="1"/>
    </xf>
    <xf numFmtId="0" fontId="22" fillId="0" borderId="0" xfId="0" applyNumberFormat="1" applyFont="1" applyFill="1" applyAlignment="1">
      <alignment horizontal="center" wrapText="1"/>
    </xf>
    <xf numFmtId="0" fontId="22" fillId="0" borderId="0" xfId="0" applyNumberFormat="1" applyFont="1" applyFill="1" applyAlignment="1">
      <alignment wrapText="1"/>
    </xf>
    <xf numFmtId="0" fontId="27" fillId="0" borderId="0" xfId="0" applyNumberFormat="1" applyFont="1" applyFill="1" applyAlignment="1">
      <alignment wrapText="1"/>
    </xf>
    <xf numFmtId="0" fontId="21" fillId="0" borderId="0" xfId="0" applyNumberFormat="1" applyFont="1" applyFill="1" applyAlignment="1">
      <alignment wrapText="1"/>
    </xf>
    <xf numFmtId="1" fontId="31" fillId="0" borderId="0" xfId="0" applyNumberFormat="1" applyFont="1" applyFill="1" applyAlignment="1">
      <alignment wrapText="1"/>
    </xf>
    <xf numFmtId="0" fontId="24" fillId="0" borderId="0" xfId="0" applyNumberFormat="1" applyFont="1" applyFill="1" applyAlignment="1">
      <alignment wrapText="1"/>
    </xf>
    <xf numFmtId="1" fontId="22" fillId="0" borderId="0" xfId="0" applyNumberFormat="1" applyFont="1" applyFill="1" applyAlignment="1">
      <alignment wrapText="1"/>
    </xf>
    <xf numFmtId="0" fontId="31" fillId="0" borderId="0" xfId="0" applyNumberFormat="1" applyFont="1" applyFill="1" applyAlignment="1">
      <alignment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 vertical="center" wrapText="1"/>
    </xf>
    <xf numFmtId="0" fontId="32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19" fillId="0" borderId="11" xfId="0" applyNumberFormat="1" applyFont="1" applyBorder="1" applyAlignment="1">
      <alignment horizontal="center" vertical="center" wrapText="1"/>
    </xf>
    <xf numFmtId="0" fontId="19" fillId="0" borderId="17" xfId="0" applyNumberFormat="1" applyFont="1" applyBorder="1" applyAlignment="1">
      <alignment horizontal="center" vertical="center" wrapText="1"/>
    </xf>
    <xf numFmtId="0" fontId="19" fillId="0" borderId="23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3" borderId="0" xfId="0" applyNumberFormat="1" applyFont="1" applyFill="1" applyAlignment="1">
      <alignment horizont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19" fillId="0" borderId="14" xfId="0" applyNumberFormat="1" applyFont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16" xfId="0" applyNumberFormat="1" applyFont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18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>
      <alignment horizont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17" xfId="0" applyNumberFormat="1" applyFont="1" applyFill="1" applyBorder="1" applyAlignment="1">
      <alignment horizontal="center" vertical="center" wrapText="1"/>
    </xf>
    <xf numFmtId="0" fontId="19" fillId="0" borderId="23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"/>
  <sheetViews>
    <sheetView zoomScale="90" zoomScaleNormal="90" workbookViewId="0">
      <selection sqref="A1:XFD1048576"/>
    </sheetView>
  </sheetViews>
  <sheetFormatPr defaultColWidth="8.7109375" defaultRowHeight="12.75" x14ac:dyDescent="0.2"/>
  <cols>
    <col min="1" max="1" width="26.85546875" style="1" customWidth="1"/>
    <col min="2" max="2" width="9.7109375" style="2" customWidth="1"/>
    <col min="3" max="3" width="10.5703125" style="1" customWidth="1"/>
    <col min="4" max="4" width="9.5703125" style="2" customWidth="1"/>
    <col min="5" max="5" width="11.42578125" style="1" customWidth="1"/>
    <col min="6" max="6" width="10.85546875" style="1" customWidth="1"/>
    <col min="7" max="7" width="8.7109375" style="1" customWidth="1"/>
    <col min="8" max="8" width="7.5703125" style="1" customWidth="1"/>
    <col min="9" max="9" width="10.5703125" style="1" customWidth="1"/>
    <col min="10" max="10" width="8.7109375" style="1" customWidth="1"/>
    <col min="11" max="11" width="8.5703125" style="1" customWidth="1"/>
    <col min="12" max="12" width="9" style="3" customWidth="1"/>
    <col min="13" max="13" width="7.7109375" style="1" customWidth="1"/>
    <col min="14" max="14" width="10.85546875" style="1" customWidth="1"/>
    <col min="15" max="15" width="9.85546875" style="1" customWidth="1"/>
    <col min="16" max="16" width="9.5703125" style="1" customWidth="1"/>
    <col min="17" max="17" width="9.140625" style="1" customWidth="1"/>
    <col min="18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4.7109375" style="1" customWidth="1"/>
    <col min="24" max="24" width="26.140625" style="1" customWidth="1"/>
    <col min="25" max="25" width="12.85546875" style="1" customWidth="1"/>
    <col min="26" max="26" width="17.42578125" style="4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5"/>
      <c r="B1" s="6"/>
      <c r="C1" s="5"/>
      <c r="D1" s="5"/>
      <c r="E1" s="5"/>
      <c r="F1" s="323" t="s">
        <v>0</v>
      </c>
      <c r="G1" s="323"/>
      <c r="H1" s="323"/>
      <c r="I1" s="323"/>
      <c r="J1" s="323"/>
      <c r="K1" s="323"/>
      <c r="L1" s="323"/>
      <c r="M1" s="323"/>
      <c r="N1" s="5"/>
      <c r="O1" s="335"/>
      <c r="P1" s="336"/>
      <c r="Q1" s="336"/>
      <c r="R1" s="336"/>
      <c r="S1" s="336"/>
      <c r="T1" s="336"/>
      <c r="U1" s="336"/>
      <c r="V1" s="336"/>
      <c r="W1" s="8"/>
      <c r="X1" s="5"/>
      <c r="Y1" s="5"/>
      <c r="Z1" s="6"/>
      <c r="AA1" s="5"/>
      <c r="AB1" s="5"/>
      <c r="AC1" s="5"/>
      <c r="AD1" s="5"/>
      <c r="AE1" s="5"/>
      <c r="AF1" s="5"/>
      <c r="AG1" s="5"/>
      <c r="AH1" s="5"/>
      <c r="AI1" s="9"/>
      <c r="AJ1" s="9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6" ht="20.25" customHeight="1" x14ac:dyDescent="0.25">
      <c r="A2" s="5"/>
      <c r="B2" s="11"/>
      <c r="C2" s="12" t="s">
        <v>1</v>
      </c>
      <c r="D2" s="7"/>
      <c r="E2" s="13"/>
      <c r="F2" s="13"/>
      <c r="G2" s="328" t="s">
        <v>62</v>
      </c>
      <c r="H2" s="329"/>
      <c r="I2" s="329"/>
      <c r="J2" s="329"/>
      <c r="K2" s="329"/>
      <c r="L2" s="330"/>
      <c r="M2" s="14"/>
      <c r="N2" s="7"/>
      <c r="O2" s="337"/>
      <c r="P2" s="338"/>
      <c r="Q2" s="338"/>
      <c r="R2" s="338"/>
      <c r="S2" s="338"/>
      <c r="T2" s="338"/>
      <c r="U2" s="338"/>
      <c r="V2" s="339"/>
      <c r="W2" s="8"/>
      <c r="X2" s="327" t="s">
        <v>2</v>
      </c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9"/>
      <c r="AJ2" s="9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6" ht="19.899999999999999" customHeight="1" x14ac:dyDescent="0.2">
      <c r="A3" s="324" t="s">
        <v>3</v>
      </c>
      <c r="B3" s="324" t="s">
        <v>4</v>
      </c>
      <c r="C3" s="343"/>
      <c r="D3" s="324" t="s">
        <v>5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2"/>
      <c r="U3" s="324" t="s">
        <v>6</v>
      </c>
      <c r="V3" s="324" t="s">
        <v>7</v>
      </c>
      <c r="W3" s="324" t="s">
        <v>8</v>
      </c>
      <c r="X3" s="340" t="s">
        <v>3</v>
      </c>
      <c r="Y3" s="324" t="s">
        <v>9</v>
      </c>
      <c r="Z3" s="324" t="s">
        <v>10</v>
      </c>
      <c r="AA3" s="324" t="s">
        <v>11</v>
      </c>
      <c r="AB3" s="324" t="s">
        <v>12</v>
      </c>
      <c r="AC3" s="324" t="s">
        <v>13</v>
      </c>
      <c r="AD3" s="324" t="s">
        <v>14</v>
      </c>
      <c r="AE3" s="324" t="s">
        <v>15</v>
      </c>
      <c r="AF3" s="324" t="s">
        <v>16</v>
      </c>
      <c r="AG3" s="324" t="s">
        <v>17</v>
      </c>
      <c r="AH3" s="324" t="s">
        <v>18</v>
      </c>
      <c r="AI3" s="9"/>
      <c r="AJ3" s="9"/>
      <c r="AK3" s="10"/>
      <c r="AL3" s="10"/>
      <c r="AM3" s="10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10"/>
      <c r="AY3" s="10"/>
      <c r="AZ3" s="10"/>
      <c r="BA3" s="10"/>
      <c r="BB3" s="10"/>
    </row>
    <row r="4" spans="1:56" s="16" customFormat="1" ht="67.5" customHeight="1" x14ac:dyDescent="0.2">
      <c r="A4" s="325"/>
      <c r="B4" s="344"/>
      <c r="C4" s="345"/>
      <c r="D4" s="333" t="s">
        <v>19</v>
      </c>
      <c r="E4" s="334"/>
      <c r="F4" s="324" t="s">
        <v>20</v>
      </c>
      <c r="G4" s="331"/>
      <c r="H4" s="331"/>
      <c r="I4" s="331"/>
      <c r="J4" s="332"/>
      <c r="K4" s="333" t="s">
        <v>21</v>
      </c>
      <c r="L4" s="334"/>
      <c r="M4" s="333" t="s">
        <v>22</v>
      </c>
      <c r="N4" s="334"/>
      <c r="O4" s="324" t="s">
        <v>23</v>
      </c>
      <c r="P4" s="332"/>
      <c r="Q4" s="324" t="s">
        <v>15</v>
      </c>
      <c r="R4" s="332"/>
      <c r="S4" s="17" t="s">
        <v>24</v>
      </c>
      <c r="T4" s="17" t="s">
        <v>16</v>
      </c>
      <c r="U4" s="325"/>
      <c r="V4" s="325"/>
      <c r="W4" s="325"/>
      <c r="X4" s="341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49"/>
      <c r="AJ4" s="349"/>
      <c r="AK4" s="10"/>
      <c r="AL4" s="10"/>
      <c r="AM4" s="10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10"/>
      <c r="AY4" s="10"/>
      <c r="AZ4" s="10"/>
      <c r="BA4" s="10"/>
      <c r="BB4" s="19"/>
      <c r="BC4" s="19"/>
      <c r="BD4" s="19"/>
    </row>
    <row r="5" spans="1:56" s="20" customFormat="1" ht="43.9" customHeight="1" x14ac:dyDescent="0.2">
      <c r="A5" s="326"/>
      <c r="B5" s="21" t="s">
        <v>25</v>
      </c>
      <c r="C5" s="22" t="s">
        <v>26</v>
      </c>
      <c r="D5" s="23" t="s">
        <v>25</v>
      </c>
      <c r="E5" s="24" t="s">
        <v>26</v>
      </c>
      <c r="F5" s="25" t="s">
        <v>27</v>
      </c>
      <c r="G5" s="25" t="s">
        <v>28</v>
      </c>
      <c r="H5" s="22" t="s">
        <v>29</v>
      </c>
      <c r="I5" s="23" t="s">
        <v>30</v>
      </c>
      <c r="J5" s="23" t="s">
        <v>31</v>
      </c>
      <c r="K5" s="26" t="s">
        <v>25</v>
      </c>
      <c r="L5" s="23" t="s">
        <v>32</v>
      </c>
      <c r="M5" s="26" t="s">
        <v>25</v>
      </c>
      <c r="N5" s="23" t="s">
        <v>32</v>
      </c>
      <c r="O5" s="23" t="s">
        <v>25</v>
      </c>
      <c r="P5" s="23" t="s">
        <v>32</v>
      </c>
      <c r="Q5" s="23" t="s">
        <v>25</v>
      </c>
      <c r="R5" s="23" t="s">
        <v>33</v>
      </c>
      <c r="S5" s="23"/>
      <c r="T5" s="23" t="s">
        <v>25</v>
      </c>
      <c r="U5" s="326"/>
      <c r="V5" s="326"/>
      <c r="W5" s="326"/>
      <c r="X5" s="342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27"/>
      <c r="AJ5" s="18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28"/>
      <c r="BB5" s="19"/>
    </row>
    <row r="6" spans="1:56" s="29" customFormat="1" ht="16.5" customHeight="1" x14ac:dyDescent="0.25">
      <c r="A6" s="30" t="s">
        <v>38</v>
      </c>
      <c r="B6" s="31" t="e">
        <f>D6+#REF!+K6+M6+O6+Q6+T6+S6</f>
        <v>#REF!</v>
      </c>
      <c r="C6" s="32" t="e">
        <f t="shared" ref="C6:C31" si="0">B6/Y6*100</f>
        <v>#REF!</v>
      </c>
      <c r="D6" s="15">
        <f t="shared" ref="D6:D31" si="1">F6+G6+H6+I6+J6</f>
        <v>0</v>
      </c>
      <c r="E6" s="32">
        <f t="shared" ref="E6:E31" si="2">D6/Z6*100</f>
        <v>0</v>
      </c>
      <c r="F6" s="33"/>
      <c r="G6" s="33"/>
      <c r="H6" s="33"/>
      <c r="I6" s="33"/>
      <c r="J6" s="33"/>
      <c r="K6" s="26"/>
      <c r="L6" s="33" t="e">
        <f t="shared" ref="L6:L31" si="3">K6/AB6*100</f>
        <v>#DIV/0!</v>
      </c>
      <c r="M6" s="34"/>
      <c r="N6" s="32" t="e">
        <f t="shared" ref="N6:N31" si="4">M6/AC6*100</f>
        <v>#DIV/0!</v>
      </c>
      <c r="O6" s="23"/>
      <c r="P6" s="32">
        <f t="shared" ref="P6:P31" si="5">O6/AD6*100</f>
        <v>0</v>
      </c>
      <c r="Q6" s="23"/>
      <c r="R6" s="32">
        <f t="shared" ref="R6:R31" si="6">Q6/AE6*100</f>
        <v>0</v>
      </c>
      <c r="S6" s="33"/>
      <c r="T6" s="33"/>
      <c r="U6" s="23"/>
      <c r="V6" s="23"/>
      <c r="W6" s="23"/>
      <c r="X6" s="35" t="s">
        <v>38</v>
      </c>
      <c r="Y6" s="36">
        <f t="shared" ref="Y6:Y31" si="7">SUM(Z6:AG6)</f>
        <v>1449</v>
      </c>
      <c r="Z6" s="23">
        <v>964</v>
      </c>
      <c r="AA6" s="33"/>
      <c r="AB6" s="23"/>
      <c r="AC6" s="23"/>
      <c r="AD6" s="23">
        <v>96</v>
      </c>
      <c r="AE6" s="23">
        <v>189</v>
      </c>
      <c r="AF6" s="23"/>
      <c r="AG6" s="23">
        <v>200</v>
      </c>
      <c r="AH6" s="23">
        <v>247</v>
      </c>
      <c r="AI6" s="37"/>
      <c r="AJ6" s="9"/>
      <c r="AK6" s="9"/>
      <c r="AL6" s="9"/>
      <c r="AM6" s="9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9"/>
      <c r="AZ6" s="9"/>
      <c r="BA6" s="9"/>
      <c r="BB6" s="40"/>
    </row>
    <row r="7" spans="1:56" s="29" customFormat="1" ht="15.75" x14ac:dyDescent="0.25">
      <c r="A7" s="30" t="s">
        <v>39</v>
      </c>
      <c r="B7" s="31" t="e">
        <f>D7+#REF!+K7+M7+O7+Q7+T7+S7</f>
        <v>#REF!</v>
      </c>
      <c r="C7" s="32" t="e">
        <f t="shared" si="0"/>
        <v>#REF!</v>
      </c>
      <c r="D7" s="15">
        <f t="shared" si="1"/>
        <v>0</v>
      </c>
      <c r="E7" s="32">
        <f t="shared" si="2"/>
        <v>0</v>
      </c>
      <c r="F7" s="33"/>
      <c r="G7" s="33"/>
      <c r="H7" s="33"/>
      <c r="I7" s="33"/>
      <c r="J7" s="33"/>
      <c r="K7" s="26"/>
      <c r="L7" s="33" t="e">
        <f t="shared" si="3"/>
        <v>#DIV/0!</v>
      </c>
      <c r="M7" s="34"/>
      <c r="N7" s="32" t="e">
        <f t="shared" si="4"/>
        <v>#DIV/0!</v>
      </c>
      <c r="O7" s="23"/>
      <c r="P7" s="32">
        <f t="shared" si="5"/>
        <v>0</v>
      </c>
      <c r="Q7" s="23"/>
      <c r="R7" s="32">
        <f t="shared" si="6"/>
        <v>0</v>
      </c>
      <c r="S7" s="33"/>
      <c r="T7" s="33"/>
      <c r="U7" s="23"/>
      <c r="V7" s="23"/>
      <c r="W7" s="23"/>
      <c r="X7" s="35" t="s">
        <v>39</v>
      </c>
      <c r="Y7" s="36">
        <f t="shared" si="7"/>
        <v>2032</v>
      </c>
      <c r="Z7" s="23">
        <v>1430</v>
      </c>
      <c r="AA7" s="33"/>
      <c r="AB7" s="23"/>
      <c r="AC7" s="23"/>
      <c r="AD7" s="23">
        <v>260</v>
      </c>
      <c r="AE7" s="23">
        <v>142</v>
      </c>
      <c r="AF7" s="23"/>
      <c r="AG7" s="23">
        <v>200</v>
      </c>
      <c r="AH7" s="23">
        <v>458</v>
      </c>
      <c r="AI7" s="37"/>
      <c r="AJ7" s="9"/>
      <c r="AK7" s="9"/>
      <c r="AL7" s="9"/>
      <c r="AM7" s="9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9"/>
      <c r="AZ7" s="9"/>
      <c r="BA7" s="9"/>
      <c r="BB7" s="40"/>
    </row>
    <row r="8" spans="1:56" s="29" customFormat="1" ht="15.75" x14ac:dyDescent="0.25">
      <c r="A8" s="30" t="s">
        <v>40</v>
      </c>
      <c r="B8" s="31" t="e">
        <f>D8+#REF!+K8+M8+O8+Q8+T8+S8</f>
        <v>#REF!</v>
      </c>
      <c r="C8" s="32" t="e">
        <f t="shared" si="0"/>
        <v>#REF!</v>
      </c>
      <c r="D8" s="15">
        <f t="shared" si="1"/>
        <v>0</v>
      </c>
      <c r="E8" s="32">
        <f t="shared" si="2"/>
        <v>0</v>
      </c>
      <c r="F8" s="33"/>
      <c r="G8" s="33"/>
      <c r="H8" s="33"/>
      <c r="I8" s="33"/>
      <c r="J8" s="33"/>
      <c r="K8" s="26"/>
      <c r="L8" s="33" t="e">
        <f t="shared" si="3"/>
        <v>#DIV/0!</v>
      </c>
      <c r="M8" s="34"/>
      <c r="N8" s="32" t="e">
        <f t="shared" si="4"/>
        <v>#DIV/0!</v>
      </c>
      <c r="O8" s="23"/>
      <c r="P8" s="32" t="e">
        <f t="shared" si="5"/>
        <v>#DIV/0!</v>
      </c>
      <c r="Q8" s="23"/>
      <c r="R8" s="32">
        <f t="shared" si="6"/>
        <v>0</v>
      </c>
      <c r="S8" s="33"/>
      <c r="T8" s="33"/>
      <c r="U8" s="23"/>
      <c r="V8" s="23"/>
      <c r="W8" s="23"/>
      <c r="X8" s="35" t="s">
        <v>40</v>
      </c>
      <c r="Y8" s="36">
        <f t="shared" si="7"/>
        <v>1077</v>
      </c>
      <c r="Z8" s="23">
        <v>834</v>
      </c>
      <c r="AA8" s="33"/>
      <c r="AB8" s="23"/>
      <c r="AC8" s="23"/>
      <c r="AD8" s="23"/>
      <c r="AE8" s="23">
        <v>143</v>
      </c>
      <c r="AF8" s="23">
        <v>100</v>
      </c>
      <c r="AG8" s="23"/>
      <c r="AH8" s="23"/>
      <c r="AI8" s="37"/>
      <c r="AJ8" s="9"/>
      <c r="AK8" s="9"/>
      <c r="AL8" s="9"/>
      <c r="AM8" s="9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9"/>
      <c r="AY8" s="9"/>
      <c r="AZ8" s="9"/>
      <c r="BA8" s="9"/>
      <c r="BB8" s="40"/>
    </row>
    <row r="9" spans="1:56" s="29" customFormat="1" ht="15.75" x14ac:dyDescent="0.25">
      <c r="A9" s="30" t="s">
        <v>41</v>
      </c>
      <c r="B9" s="31" t="e">
        <f>D9+#REF!+K9+M9+O9+Q9+T9+S9</f>
        <v>#REF!</v>
      </c>
      <c r="C9" s="32" t="e">
        <f t="shared" si="0"/>
        <v>#REF!</v>
      </c>
      <c r="D9" s="15">
        <f t="shared" si="1"/>
        <v>98</v>
      </c>
      <c r="E9" s="32">
        <f t="shared" si="2"/>
        <v>8.5217391304347831</v>
      </c>
      <c r="F9" s="33"/>
      <c r="G9" s="33">
        <v>98</v>
      </c>
      <c r="H9" s="33"/>
      <c r="I9" s="33"/>
      <c r="J9" s="33"/>
      <c r="K9" s="26"/>
      <c r="L9" s="33" t="e">
        <f t="shared" si="3"/>
        <v>#DIV/0!</v>
      </c>
      <c r="M9" s="34"/>
      <c r="N9" s="32">
        <f t="shared" si="4"/>
        <v>0</v>
      </c>
      <c r="O9" s="23"/>
      <c r="P9" s="32">
        <f t="shared" si="5"/>
        <v>0</v>
      </c>
      <c r="Q9" s="23"/>
      <c r="R9" s="32">
        <f t="shared" si="6"/>
        <v>0</v>
      </c>
      <c r="S9" s="33"/>
      <c r="T9" s="33"/>
      <c r="U9" s="23"/>
      <c r="V9" s="23"/>
      <c r="W9" s="23"/>
      <c r="X9" s="35" t="s">
        <v>41</v>
      </c>
      <c r="Y9" s="36">
        <f t="shared" si="7"/>
        <v>1903</v>
      </c>
      <c r="Z9" s="23">
        <v>1150</v>
      </c>
      <c r="AA9" s="33"/>
      <c r="AB9" s="23"/>
      <c r="AC9" s="23">
        <v>3</v>
      </c>
      <c r="AD9" s="23">
        <v>100</v>
      </c>
      <c r="AE9" s="23">
        <v>500</v>
      </c>
      <c r="AF9" s="23"/>
      <c r="AG9" s="23">
        <v>150</v>
      </c>
      <c r="AH9" s="23"/>
      <c r="AI9" s="37"/>
      <c r="AJ9" s="9"/>
      <c r="AK9" s="9"/>
      <c r="AL9" s="9"/>
      <c r="AM9" s="9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9"/>
      <c r="AY9" s="9"/>
      <c r="AZ9" s="9"/>
      <c r="BA9" s="9"/>
      <c r="BB9" s="41"/>
    </row>
    <row r="10" spans="1:56" s="29" customFormat="1" ht="15.75" x14ac:dyDescent="0.25">
      <c r="A10" s="30" t="s">
        <v>42</v>
      </c>
      <c r="B10" s="31" t="e">
        <f>D10+#REF!+K10+M10+O10+Q10+T10+S10</f>
        <v>#REF!</v>
      </c>
      <c r="C10" s="32" t="e">
        <f t="shared" si="0"/>
        <v>#REF!</v>
      </c>
      <c r="D10" s="15">
        <f t="shared" si="1"/>
        <v>0</v>
      </c>
      <c r="E10" s="32">
        <f t="shared" si="2"/>
        <v>0</v>
      </c>
      <c r="F10" s="33"/>
      <c r="G10" s="33"/>
      <c r="H10" s="33"/>
      <c r="I10" s="33"/>
      <c r="J10" s="33"/>
      <c r="K10" s="26"/>
      <c r="L10" s="33" t="e">
        <f t="shared" si="3"/>
        <v>#DIV/0!</v>
      </c>
      <c r="M10" s="42"/>
      <c r="N10" s="32" t="e">
        <f t="shared" si="4"/>
        <v>#DIV/0!</v>
      </c>
      <c r="O10" s="23"/>
      <c r="P10" s="32">
        <f t="shared" si="5"/>
        <v>0</v>
      </c>
      <c r="Q10" s="23"/>
      <c r="R10" s="32" t="e">
        <f t="shared" si="6"/>
        <v>#DIV/0!</v>
      </c>
      <c r="S10" s="33"/>
      <c r="T10" s="33"/>
      <c r="U10" s="23"/>
      <c r="V10" s="23"/>
      <c r="W10" s="23"/>
      <c r="X10" s="35" t="s">
        <v>42</v>
      </c>
      <c r="Y10" s="36">
        <f t="shared" si="7"/>
        <v>1899</v>
      </c>
      <c r="Z10" s="23">
        <v>1644</v>
      </c>
      <c r="AA10" s="33"/>
      <c r="AB10" s="23"/>
      <c r="AC10" s="23"/>
      <c r="AD10" s="23">
        <v>255</v>
      </c>
      <c r="AE10" s="23"/>
      <c r="AF10" s="23"/>
      <c r="AG10" s="23"/>
      <c r="AH10" s="23">
        <v>283</v>
      </c>
      <c r="AI10" s="37"/>
      <c r="AJ10" s="9"/>
      <c r="AK10" s="9"/>
      <c r="AL10" s="9"/>
      <c r="AM10" s="9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9"/>
      <c r="AY10" s="9"/>
      <c r="AZ10" s="9"/>
      <c r="BA10" s="9"/>
      <c r="BB10" s="41"/>
    </row>
    <row r="11" spans="1:56" s="29" customFormat="1" ht="15.75" x14ac:dyDescent="0.25">
      <c r="A11" s="30" t="s">
        <v>43</v>
      </c>
      <c r="B11" s="31" t="e">
        <f>D11+#REF!+K11+M11+O11+Q11+T11+S11</f>
        <v>#REF!</v>
      </c>
      <c r="C11" s="32" t="e">
        <f t="shared" si="0"/>
        <v>#REF!</v>
      </c>
      <c r="D11" s="15">
        <f t="shared" si="1"/>
        <v>0</v>
      </c>
      <c r="E11" s="32">
        <f t="shared" si="2"/>
        <v>0</v>
      </c>
      <c r="F11" s="33"/>
      <c r="G11" s="33"/>
      <c r="H11" s="33"/>
      <c r="I11" s="33"/>
      <c r="J11" s="33"/>
      <c r="K11" s="26"/>
      <c r="L11" s="33" t="e">
        <f t="shared" si="3"/>
        <v>#DIV/0!</v>
      </c>
      <c r="M11" s="34"/>
      <c r="N11" s="32" t="e">
        <f t="shared" si="4"/>
        <v>#DIV/0!</v>
      </c>
      <c r="O11" s="23"/>
      <c r="P11" s="32" t="e">
        <f t="shared" si="5"/>
        <v>#DIV/0!</v>
      </c>
      <c r="Q11" s="23"/>
      <c r="R11" s="32">
        <f t="shared" si="6"/>
        <v>0</v>
      </c>
      <c r="S11" s="33"/>
      <c r="T11" s="33"/>
      <c r="U11" s="23"/>
      <c r="V11" s="23"/>
      <c r="W11" s="23"/>
      <c r="X11" s="35" t="s">
        <v>43</v>
      </c>
      <c r="Y11" s="36">
        <f t="shared" si="7"/>
        <v>4450</v>
      </c>
      <c r="Z11" s="23">
        <v>3800</v>
      </c>
      <c r="AA11" s="33"/>
      <c r="AB11" s="23"/>
      <c r="AC11" s="23"/>
      <c r="AD11" s="23"/>
      <c r="AE11" s="23">
        <v>300</v>
      </c>
      <c r="AF11" s="23">
        <v>150</v>
      </c>
      <c r="AG11" s="23">
        <v>200</v>
      </c>
      <c r="AH11" s="23">
        <v>700</v>
      </c>
      <c r="AI11" s="37"/>
      <c r="AJ11" s="9"/>
      <c r="AK11" s="9"/>
      <c r="AL11" s="9"/>
      <c r="AM11" s="9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9"/>
      <c r="AY11" s="9"/>
      <c r="AZ11" s="9"/>
      <c r="BA11" s="9"/>
      <c r="BB11" s="41"/>
    </row>
    <row r="12" spans="1:56" s="29" customFormat="1" ht="15.75" x14ac:dyDescent="0.25">
      <c r="A12" s="30" t="s">
        <v>44</v>
      </c>
      <c r="B12" s="31" t="e">
        <f>D12+#REF!+K12+M12+O12+Q12+T12+S12</f>
        <v>#REF!</v>
      </c>
      <c r="C12" s="32" t="e">
        <f t="shared" si="0"/>
        <v>#REF!</v>
      </c>
      <c r="D12" s="15">
        <f t="shared" si="1"/>
        <v>0</v>
      </c>
      <c r="E12" s="32">
        <f t="shared" si="2"/>
        <v>0</v>
      </c>
      <c r="F12" s="33"/>
      <c r="G12" s="33"/>
      <c r="H12" s="33"/>
      <c r="I12" s="33"/>
      <c r="J12" s="33"/>
      <c r="K12" s="26"/>
      <c r="L12" s="33">
        <f t="shared" si="3"/>
        <v>0</v>
      </c>
      <c r="M12" s="34"/>
      <c r="N12" s="32">
        <f t="shared" si="4"/>
        <v>0</v>
      </c>
      <c r="O12" s="23"/>
      <c r="P12" s="32" t="e">
        <f t="shared" si="5"/>
        <v>#DIV/0!</v>
      </c>
      <c r="Q12" s="23"/>
      <c r="R12" s="32" t="e">
        <f t="shared" si="6"/>
        <v>#DIV/0!</v>
      </c>
      <c r="S12" s="33"/>
      <c r="T12" s="33"/>
      <c r="U12" s="23"/>
      <c r="V12" s="23"/>
      <c r="W12" s="23"/>
      <c r="X12" s="35" t="s">
        <v>44</v>
      </c>
      <c r="Y12" s="36">
        <f t="shared" si="7"/>
        <v>755</v>
      </c>
      <c r="Z12" s="43">
        <v>711</v>
      </c>
      <c r="AA12" s="33"/>
      <c r="AB12" s="23">
        <v>30</v>
      </c>
      <c r="AC12" s="23">
        <v>14</v>
      </c>
      <c r="AD12" s="23"/>
      <c r="AE12" s="23"/>
      <c r="AF12" s="23"/>
      <c r="AG12" s="23"/>
      <c r="AH12" s="23">
        <v>200</v>
      </c>
      <c r="AI12" s="37"/>
      <c r="AJ12" s="9"/>
      <c r="AK12" s="9"/>
      <c r="AL12" s="9"/>
      <c r="AM12" s="9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9"/>
      <c r="AY12" s="9"/>
      <c r="AZ12" s="9"/>
      <c r="BA12" s="9"/>
      <c r="BB12" s="41"/>
    </row>
    <row r="13" spans="1:56" s="29" customFormat="1" ht="15.75" x14ac:dyDescent="0.25">
      <c r="A13" s="30" t="s">
        <v>45</v>
      </c>
      <c r="B13" s="31" t="e">
        <f>D13+#REF!+K13+M13+O13+Q13+T13+S13</f>
        <v>#REF!</v>
      </c>
      <c r="C13" s="32" t="e">
        <f t="shared" si="0"/>
        <v>#REF!</v>
      </c>
      <c r="D13" s="15">
        <f t="shared" si="1"/>
        <v>0</v>
      </c>
      <c r="E13" s="32">
        <f t="shared" si="2"/>
        <v>0</v>
      </c>
      <c r="F13" s="33"/>
      <c r="G13" s="33"/>
      <c r="H13" s="33"/>
      <c r="I13" s="33"/>
      <c r="J13" s="33"/>
      <c r="K13" s="26"/>
      <c r="L13" s="33">
        <f t="shared" si="3"/>
        <v>0</v>
      </c>
      <c r="M13" s="34"/>
      <c r="N13" s="32">
        <f t="shared" si="4"/>
        <v>0</v>
      </c>
      <c r="O13" s="23"/>
      <c r="P13" s="32">
        <f t="shared" si="5"/>
        <v>0</v>
      </c>
      <c r="Q13" s="23"/>
      <c r="R13" s="32">
        <f t="shared" si="6"/>
        <v>0</v>
      </c>
      <c r="S13" s="33"/>
      <c r="T13" s="33"/>
      <c r="U13" s="23"/>
      <c r="V13" s="23"/>
      <c r="W13" s="23"/>
      <c r="X13" s="35" t="s">
        <v>45</v>
      </c>
      <c r="Y13" s="36">
        <f t="shared" si="7"/>
        <v>3446</v>
      </c>
      <c r="Z13" s="23">
        <v>2339</v>
      </c>
      <c r="AA13" s="33"/>
      <c r="AB13" s="23">
        <v>80</v>
      </c>
      <c r="AC13" s="23">
        <v>45</v>
      </c>
      <c r="AD13" s="23">
        <v>400</v>
      </c>
      <c r="AE13" s="23">
        <v>500</v>
      </c>
      <c r="AF13" s="23"/>
      <c r="AG13" s="23">
        <v>82</v>
      </c>
      <c r="AH13" s="23">
        <v>400</v>
      </c>
      <c r="AI13" s="37"/>
      <c r="AJ13" s="9"/>
      <c r="AK13" s="9"/>
      <c r="AL13" s="9"/>
      <c r="AM13" s="9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9"/>
      <c r="AZ13" s="9"/>
      <c r="BA13" s="9"/>
      <c r="BB13" s="41"/>
    </row>
    <row r="14" spans="1:56" s="29" customFormat="1" ht="15.75" x14ac:dyDescent="0.25">
      <c r="A14" s="30" t="s">
        <v>46</v>
      </c>
      <c r="B14" s="31" t="e">
        <f>D14+#REF!+K14+M14+O14+Q14+T14+S14</f>
        <v>#REF!</v>
      </c>
      <c r="C14" s="32" t="e">
        <f t="shared" si="0"/>
        <v>#REF!</v>
      </c>
      <c r="D14" s="15">
        <f t="shared" si="1"/>
        <v>0</v>
      </c>
      <c r="E14" s="32">
        <f t="shared" si="2"/>
        <v>0</v>
      </c>
      <c r="F14" s="33"/>
      <c r="G14" s="33"/>
      <c r="H14" s="33"/>
      <c r="I14" s="33"/>
      <c r="J14" s="33"/>
      <c r="K14" s="26"/>
      <c r="L14" s="33" t="e">
        <f t="shared" si="3"/>
        <v>#DIV/0!</v>
      </c>
      <c r="M14" s="42"/>
      <c r="N14" s="32" t="e">
        <f t="shared" si="4"/>
        <v>#DIV/0!</v>
      </c>
      <c r="O14" s="23"/>
      <c r="P14" s="32">
        <f t="shared" si="5"/>
        <v>0</v>
      </c>
      <c r="Q14" s="23"/>
      <c r="R14" s="32" t="e">
        <f t="shared" si="6"/>
        <v>#DIV/0!</v>
      </c>
      <c r="S14" s="33"/>
      <c r="T14" s="33"/>
      <c r="U14" s="23"/>
      <c r="V14" s="23"/>
      <c r="W14" s="23"/>
      <c r="X14" s="35" t="s">
        <v>46</v>
      </c>
      <c r="Y14" s="36">
        <f t="shared" si="7"/>
        <v>2899</v>
      </c>
      <c r="Z14" s="23">
        <v>2508</v>
      </c>
      <c r="AA14" s="33"/>
      <c r="AB14" s="23"/>
      <c r="AC14" s="23"/>
      <c r="AD14" s="23">
        <v>41</v>
      </c>
      <c r="AE14" s="23"/>
      <c r="AF14" s="23">
        <v>350</v>
      </c>
      <c r="AG14" s="23"/>
      <c r="AH14" s="23">
        <v>600</v>
      </c>
      <c r="AI14" s="37"/>
      <c r="AJ14" s="9"/>
      <c r="AK14" s="9"/>
      <c r="AL14" s="9"/>
      <c r="AM14" s="9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9"/>
      <c r="AZ14" s="9"/>
      <c r="BA14" s="9"/>
      <c r="BB14" s="41"/>
    </row>
    <row r="15" spans="1:56" s="29" customFormat="1" ht="15.75" x14ac:dyDescent="0.25">
      <c r="A15" s="30" t="s">
        <v>47</v>
      </c>
      <c r="B15" s="31" t="e">
        <f>D15+#REF!+K15+M15+O15+Q15+T15+S15</f>
        <v>#REF!</v>
      </c>
      <c r="C15" s="32" t="e">
        <f t="shared" si="0"/>
        <v>#REF!</v>
      </c>
      <c r="D15" s="15">
        <f t="shared" si="1"/>
        <v>0</v>
      </c>
      <c r="E15" s="32">
        <f t="shared" si="2"/>
        <v>0</v>
      </c>
      <c r="F15" s="33"/>
      <c r="G15" s="33"/>
      <c r="H15" s="33"/>
      <c r="I15" s="33"/>
      <c r="J15" s="33"/>
      <c r="K15" s="26"/>
      <c r="L15" s="33" t="e">
        <f t="shared" si="3"/>
        <v>#DIV/0!</v>
      </c>
      <c r="M15" s="34"/>
      <c r="N15" s="32" t="e">
        <f t="shared" si="4"/>
        <v>#DIV/0!</v>
      </c>
      <c r="O15" s="23"/>
      <c r="P15" s="32">
        <f t="shared" si="5"/>
        <v>0</v>
      </c>
      <c r="Q15" s="23"/>
      <c r="R15" s="32">
        <f t="shared" si="6"/>
        <v>0</v>
      </c>
      <c r="S15" s="33"/>
      <c r="T15" s="33"/>
      <c r="U15" s="23"/>
      <c r="V15" s="23"/>
      <c r="W15" s="23"/>
      <c r="X15" s="35" t="s">
        <v>47</v>
      </c>
      <c r="Y15" s="36">
        <f t="shared" si="7"/>
        <v>367</v>
      </c>
      <c r="Z15" s="23">
        <v>20</v>
      </c>
      <c r="AA15" s="33"/>
      <c r="AB15" s="23"/>
      <c r="AC15" s="23"/>
      <c r="AD15" s="23">
        <v>187</v>
      </c>
      <c r="AE15" s="23">
        <v>160</v>
      </c>
      <c r="AF15" s="23"/>
      <c r="AG15" s="23"/>
      <c r="AH15" s="23">
        <v>187</v>
      </c>
      <c r="AI15" s="37"/>
      <c r="AJ15" s="9"/>
      <c r="AK15" s="9"/>
      <c r="AL15" s="9"/>
      <c r="AM15" s="9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9"/>
      <c r="AY15" s="9"/>
      <c r="AZ15" s="9"/>
      <c r="BA15" s="9"/>
      <c r="BB15" s="41"/>
    </row>
    <row r="16" spans="1:56" s="29" customFormat="1" ht="17.25" customHeight="1" x14ac:dyDescent="0.25">
      <c r="A16" s="30" t="s">
        <v>48</v>
      </c>
      <c r="B16" s="31" t="e">
        <f>D16+#REF!+K16+M16+O16+Q16+T16+S16</f>
        <v>#REF!</v>
      </c>
      <c r="C16" s="32" t="e">
        <f t="shared" si="0"/>
        <v>#REF!</v>
      </c>
      <c r="D16" s="15">
        <f t="shared" si="1"/>
        <v>0</v>
      </c>
      <c r="E16" s="32">
        <f t="shared" si="2"/>
        <v>0</v>
      </c>
      <c r="F16" s="33"/>
      <c r="G16" s="33"/>
      <c r="H16" s="33"/>
      <c r="I16" s="33"/>
      <c r="J16" s="33"/>
      <c r="K16" s="26"/>
      <c r="L16" s="33">
        <f t="shared" si="3"/>
        <v>0</v>
      </c>
      <c r="M16" s="34"/>
      <c r="N16" s="32" t="e">
        <f t="shared" si="4"/>
        <v>#DIV/0!</v>
      </c>
      <c r="O16" s="23"/>
      <c r="P16" s="32">
        <f t="shared" si="5"/>
        <v>0</v>
      </c>
      <c r="Q16" s="23"/>
      <c r="R16" s="32" t="e">
        <f t="shared" si="6"/>
        <v>#DIV/0!</v>
      </c>
      <c r="S16" s="33"/>
      <c r="T16" s="33"/>
      <c r="U16" s="23"/>
      <c r="V16" s="23"/>
      <c r="W16" s="23"/>
      <c r="X16" s="35" t="s">
        <v>48</v>
      </c>
      <c r="Y16" s="36">
        <f t="shared" si="7"/>
        <v>1415</v>
      </c>
      <c r="Z16" s="23">
        <v>1215</v>
      </c>
      <c r="AA16" s="33"/>
      <c r="AB16" s="23">
        <v>50</v>
      </c>
      <c r="AC16" s="23"/>
      <c r="AD16" s="23">
        <v>150</v>
      </c>
      <c r="AE16" s="23"/>
      <c r="AF16" s="23"/>
      <c r="AG16" s="23"/>
      <c r="AH16" s="23">
        <v>450</v>
      </c>
      <c r="AI16" s="37"/>
      <c r="AJ16" s="9"/>
      <c r="AK16" s="9"/>
      <c r="AL16" s="9"/>
      <c r="AM16" s="9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  <c r="AY16" s="9"/>
      <c r="AZ16" s="9"/>
      <c r="BA16" s="9"/>
      <c r="BB16" s="41"/>
    </row>
    <row r="17" spans="1:54" s="29" customFormat="1" ht="15.75" x14ac:dyDescent="0.25">
      <c r="A17" s="30" t="s">
        <v>49</v>
      </c>
      <c r="B17" s="31" t="e">
        <f>D17+#REF!+K17+M17+O17+Q17+T17+S17</f>
        <v>#REF!</v>
      </c>
      <c r="C17" s="32" t="e">
        <f t="shared" si="0"/>
        <v>#REF!</v>
      </c>
      <c r="D17" s="15">
        <f t="shared" si="1"/>
        <v>0</v>
      </c>
      <c r="E17" s="32" t="e">
        <f t="shared" si="2"/>
        <v>#DIV/0!</v>
      </c>
      <c r="F17" s="23"/>
      <c r="G17" s="23"/>
      <c r="H17" s="23"/>
      <c r="I17" s="23"/>
      <c r="J17" s="33"/>
      <c r="K17" s="26"/>
      <c r="L17" s="33" t="e">
        <f t="shared" si="3"/>
        <v>#DIV/0!</v>
      </c>
      <c r="M17" s="34"/>
      <c r="N17" s="32" t="e">
        <f t="shared" si="4"/>
        <v>#DIV/0!</v>
      </c>
      <c r="O17" s="23"/>
      <c r="P17" s="32">
        <f t="shared" si="5"/>
        <v>0</v>
      </c>
      <c r="Q17" s="23"/>
      <c r="R17" s="32" t="e">
        <f t="shared" si="6"/>
        <v>#DIV/0!</v>
      </c>
      <c r="S17" s="33"/>
      <c r="T17" s="33"/>
      <c r="U17" s="23"/>
      <c r="V17" s="23"/>
      <c r="W17" s="23"/>
      <c r="X17" s="35" t="s">
        <v>49</v>
      </c>
      <c r="Y17" s="36">
        <f t="shared" si="7"/>
        <v>175</v>
      </c>
      <c r="Z17" s="23">
        <v>0</v>
      </c>
      <c r="AA17" s="33"/>
      <c r="AB17" s="23"/>
      <c r="AC17" s="23"/>
      <c r="AD17" s="23">
        <v>175</v>
      </c>
      <c r="AE17" s="23"/>
      <c r="AF17" s="23"/>
      <c r="AG17" s="23"/>
      <c r="AH17" s="23">
        <v>24</v>
      </c>
      <c r="AI17" s="37">
        <v>709</v>
      </c>
      <c r="AJ17" s="9">
        <v>1012</v>
      </c>
      <c r="AK17" s="9"/>
      <c r="AL17" s="9"/>
      <c r="AM17" s="9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9"/>
      <c r="AY17" s="9"/>
      <c r="AZ17" s="9"/>
      <c r="BA17" s="9"/>
      <c r="BB17" s="41"/>
    </row>
    <row r="18" spans="1:54" s="29" customFormat="1" ht="15.75" x14ac:dyDescent="0.25">
      <c r="A18" s="30" t="s">
        <v>50</v>
      </c>
      <c r="B18" s="31" t="e">
        <f>D18+#REF!+K18+M18+O18+Q18+T18+S18</f>
        <v>#REF!</v>
      </c>
      <c r="C18" s="32" t="e">
        <f t="shared" si="0"/>
        <v>#REF!</v>
      </c>
      <c r="D18" s="15">
        <f t="shared" si="1"/>
        <v>0</v>
      </c>
      <c r="E18" s="32">
        <f t="shared" si="2"/>
        <v>0</v>
      </c>
      <c r="F18" s="33"/>
      <c r="G18" s="33"/>
      <c r="H18" s="33"/>
      <c r="I18" s="33"/>
      <c r="J18" s="23"/>
      <c r="K18" s="26"/>
      <c r="L18" s="33" t="e">
        <f t="shared" si="3"/>
        <v>#DIV/0!</v>
      </c>
      <c r="M18" s="34"/>
      <c r="N18" s="32" t="e">
        <f t="shared" si="4"/>
        <v>#DIV/0!</v>
      </c>
      <c r="O18" s="23"/>
      <c r="P18" s="32" t="e">
        <f t="shared" si="5"/>
        <v>#DIV/0!</v>
      </c>
      <c r="Q18" s="23"/>
      <c r="R18" s="32">
        <f t="shared" si="6"/>
        <v>0</v>
      </c>
      <c r="S18" s="33"/>
      <c r="T18" s="33"/>
      <c r="U18" s="23"/>
      <c r="V18" s="23"/>
      <c r="W18" s="23"/>
      <c r="X18" s="35" t="s">
        <v>50</v>
      </c>
      <c r="Y18" s="36">
        <f t="shared" si="7"/>
        <v>7957</v>
      </c>
      <c r="Z18" s="43">
        <v>7071</v>
      </c>
      <c r="AA18" s="33"/>
      <c r="AB18" s="23"/>
      <c r="AC18" s="23"/>
      <c r="AD18" s="23"/>
      <c r="AE18" s="23">
        <v>886</v>
      </c>
      <c r="AF18" s="23"/>
      <c r="AG18" s="23"/>
      <c r="AH18" s="23">
        <v>1166</v>
      </c>
      <c r="AI18" s="37"/>
      <c r="AJ18" s="9"/>
      <c r="AK18" s="9"/>
      <c r="AL18" s="9"/>
      <c r="AM18" s="9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9"/>
      <c r="AY18" s="9"/>
      <c r="AZ18" s="9"/>
      <c r="BA18" s="9"/>
      <c r="BB18" s="41"/>
    </row>
    <row r="19" spans="1:54" s="29" customFormat="1" ht="15.75" x14ac:dyDescent="0.25">
      <c r="A19" s="30" t="s">
        <v>51</v>
      </c>
      <c r="B19" s="31" t="e">
        <f>D19+#REF!+K19+M19+O19+Q19+T19+S19</f>
        <v>#REF!</v>
      </c>
      <c r="C19" s="32" t="e">
        <f t="shared" si="0"/>
        <v>#REF!</v>
      </c>
      <c r="D19" s="15">
        <f t="shared" si="1"/>
        <v>0</v>
      </c>
      <c r="E19" s="32">
        <f t="shared" si="2"/>
        <v>0</v>
      </c>
      <c r="F19" s="33"/>
      <c r="G19" s="33"/>
      <c r="H19" s="33"/>
      <c r="I19" s="33"/>
      <c r="J19" s="33"/>
      <c r="K19" s="26"/>
      <c r="L19" s="33" t="e">
        <f t="shared" si="3"/>
        <v>#DIV/0!</v>
      </c>
      <c r="M19" s="42"/>
      <c r="N19" s="32" t="e">
        <f t="shared" si="4"/>
        <v>#DIV/0!</v>
      </c>
      <c r="O19" s="23"/>
      <c r="P19" s="32" t="e">
        <f t="shared" si="5"/>
        <v>#DIV/0!</v>
      </c>
      <c r="Q19" s="23"/>
      <c r="R19" s="32">
        <f t="shared" si="6"/>
        <v>0</v>
      </c>
      <c r="S19" s="33"/>
      <c r="T19" s="33"/>
      <c r="U19" s="23"/>
      <c r="V19" s="23"/>
      <c r="W19" s="23"/>
      <c r="X19" s="35" t="s">
        <v>51</v>
      </c>
      <c r="Y19" s="36">
        <f t="shared" si="7"/>
        <v>740</v>
      </c>
      <c r="Z19" s="23">
        <v>610</v>
      </c>
      <c r="AA19" s="33"/>
      <c r="AB19" s="44"/>
      <c r="AC19" s="23"/>
      <c r="AD19" s="23"/>
      <c r="AE19" s="23">
        <v>130</v>
      </c>
      <c r="AF19" s="23"/>
      <c r="AG19" s="23"/>
      <c r="AH19" s="23"/>
      <c r="AI19" s="37"/>
      <c r="AJ19" s="9"/>
      <c r="AK19" s="9"/>
      <c r="AL19" s="9"/>
      <c r="AM19" s="9"/>
      <c r="AN19" s="38"/>
      <c r="AO19" s="38"/>
      <c r="AP19" s="45"/>
      <c r="AQ19" s="38"/>
      <c r="AR19" s="38"/>
      <c r="AS19" s="38"/>
      <c r="AT19" s="38"/>
      <c r="AU19" s="38"/>
      <c r="AV19" s="38"/>
      <c r="AW19" s="38"/>
      <c r="AX19" s="39"/>
      <c r="AY19" s="9"/>
      <c r="AZ19" s="9"/>
      <c r="BA19" s="9"/>
      <c r="BB19" s="41"/>
    </row>
    <row r="20" spans="1:54" s="29" customFormat="1" ht="15.75" x14ac:dyDescent="0.25">
      <c r="A20" s="30" t="s">
        <v>52</v>
      </c>
      <c r="B20" s="31" t="e">
        <f>D20+#REF!+K20+M20+O20+Q20+T20+S20</f>
        <v>#REF!</v>
      </c>
      <c r="C20" s="32" t="e">
        <f t="shared" si="0"/>
        <v>#REF!</v>
      </c>
      <c r="D20" s="15">
        <f t="shared" si="1"/>
        <v>0</v>
      </c>
      <c r="E20" s="32">
        <f t="shared" si="2"/>
        <v>0</v>
      </c>
      <c r="F20" s="33"/>
      <c r="G20" s="33"/>
      <c r="H20" s="33"/>
      <c r="I20" s="33"/>
      <c r="J20" s="33"/>
      <c r="K20" s="26"/>
      <c r="L20" s="33" t="e">
        <f t="shared" si="3"/>
        <v>#DIV/0!</v>
      </c>
      <c r="M20" s="34"/>
      <c r="N20" s="32" t="e">
        <f t="shared" si="4"/>
        <v>#DIV/0!</v>
      </c>
      <c r="O20" s="23"/>
      <c r="P20" s="32" t="e">
        <f t="shared" si="5"/>
        <v>#DIV/0!</v>
      </c>
      <c r="Q20" s="23"/>
      <c r="R20" s="32" t="e">
        <f t="shared" si="6"/>
        <v>#DIV/0!</v>
      </c>
      <c r="S20" s="33"/>
      <c r="T20" s="33"/>
      <c r="U20" s="23"/>
      <c r="V20" s="23"/>
      <c r="W20" s="23"/>
      <c r="X20" s="35" t="s">
        <v>52</v>
      </c>
      <c r="Y20" s="36">
        <f t="shared" si="7"/>
        <v>418</v>
      </c>
      <c r="Z20" s="23">
        <v>418</v>
      </c>
      <c r="AA20" s="23"/>
      <c r="AB20" s="23"/>
      <c r="AC20" s="23"/>
      <c r="AD20" s="23"/>
      <c r="AE20" s="23"/>
      <c r="AF20" s="23"/>
      <c r="AG20" s="23"/>
      <c r="AH20" s="23">
        <v>110</v>
      </c>
      <c r="AI20" s="37"/>
      <c r="AJ20" s="9"/>
      <c r="AK20" s="9"/>
      <c r="AL20" s="9"/>
      <c r="AM20" s="9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9"/>
      <c r="AY20" s="9"/>
      <c r="AZ20" s="9"/>
      <c r="BA20" s="9"/>
      <c r="BB20" s="41"/>
    </row>
    <row r="21" spans="1:54" s="29" customFormat="1" ht="15" customHeight="1" x14ac:dyDescent="0.25">
      <c r="A21" s="30" t="s">
        <v>53</v>
      </c>
      <c r="B21" s="31" t="e">
        <f>D21+#REF!+K21+M21+O21+Q21+T21+S21</f>
        <v>#REF!</v>
      </c>
      <c r="C21" s="32" t="e">
        <f t="shared" si="0"/>
        <v>#REF!</v>
      </c>
      <c r="D21" s="15">
        <f t="shared" si="1"/>
        <v>0</v>
      </c>
      <c r="E21" s="32" t="e">
        <f t="shared" si="2"/>
        <v>#DIV/0!</v>
      </c>
      <c r="F21" s="33"/>
      <c r="G21" s="33"/>
      <c r="H21" s="33"/>
      <c r="I21" s="33"/>
      <c r="J21" s="33"/>
      <c r="K21" s="26"/>
      <c r="L21" s="33" t="e">
        <f t="shared" si="3"/>
        <v>#DIV/0!</v>
      </c>
      <c r="M21" s="34"/>
      <c r="N21" s="32" t="e">
        <f t="shared" si="4"/>
        <v>#DIV/0!</v>
      </c>
      <c r="O21" s="23"/>
      <c r="P21" s="32" t="e">
        <f t="shared" si="5"/>
        <v>#DIV/0!</v>
      </c>
      <c r="Q21" s="23"/>
      <c r="R21" s="32">
        <f t="shared" si="6"/>
        <v>0</v>
      </c>
      <c r="S21" s="33"/>
      <c r="T21" s="33"/>
      <c r="U21" s="23"/>
      <c r="V21" s="23"/>
      <c r="W21" s="23"/>
      <c r="X21" s="35" t="s">
        <v>53</v>
      </c>
      <c r="Y21" s="36">
        <f t="shared" si="7"/>
        <v>58</v>
      </c>
      <c r="Z21" s="23"/>
      <c r="AA21" s="33"/>
      <c r="AB21" s="23"/>
      <c r="AC21" s="23"/>
      <c r="AD21" s="23"/>
      <c r="AE21" s="23">
        <v>58</v>
      </c>
      <c r="AF21" s="23"/>
      <c r="AG21" s="23"/>
      <c r="AH21" s="23"/>
      <c r="AI21" s="37">
        <v>39</v>
      </c>
      <c r="AJ21" s="9">
        <v>238</v>
      </c>
      <c r="AK21" s="9"/>
      <c r="AL21" s="9"/>
      <c r="AM21" s="9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9"/>
      <c r="AY21" s="9"/>
      <c r="AZ21" s="9"/>
      <c r="BA21" s="9"/>
      <c r="BB21" s="41"/>
    </row>
    <row r="22" spans="1:54" s="46" customFormat="1" ht="15.75" x14ac:dyDescent="0.25">
      <c r="A22" s="35" t="s">
        <v>54</v>
      </c>
      <c r="B22" s="31" t="e">
        <f>D22+#REF!+K22+M22+O22+Q22+T22+S22</f>
        <v>#REF!</v>
      </c>
      <c r="C22" s="32" t="e">
        <f t="shared" si="0"/>
        <v>#REF!</v>
      </c>
      <c r="D22" s="15">
        <f t="shared" si="1"/>
        <v>0</v>
      </c>
      <c r="E22" s="32" t="e">
        <f t="shared" si="2"/>
        <v>#DIV/0!</v>
      </c>
      <c r="F22" s="33"/>
      <c r="G22" s="33"/>
      <c r="H22" s="33"/>
      <c r="I22" s="33"/>
      <c r="J22" s="33"/>
      <c r="K22" s="26"/>
      <c r="L22" s="33">
        <f t="shared" si="3"/>
        <v>0</v>
      </c>
      <c r="M22" s="34"/>
      <c r="N22" s="33" t="e">
        <f t="shared" si="4"/>
        <v>#DIV/0!</v>
      </c>
      <c r="O22" s="23"/>
      <c r="P22" s="32" t="e">
        <f t="shared" si="5"/>
        <v>#DIV/0!</v>
      </c>
      <c r="Q22" s="23"/>
      <c r="R22" s="32" t="e">
        <f t="shared" si="6"/>
        <v>#DIV/0!</v>
      </c>
      <c r="S22" s="33"/>
      <c r="T22" s="33"/>
      <c r="U22" s="23"/>
      <c r="V22" s="23"/>
      <c r="W22" s="23"/>
      <c r="X22" s="35" t="s">
        <v>54</v>
      </c>
      <c r="Y22" s="36">
        <f t="shared" si="7"/>
        <v>83.33</v>
      </c>
      <c r="Z22" s="43"/>
      <c r="AA22" s="33"/>
      <c r="AB22" s="23">
        <v>83.33</v>
      </c>
      <c r="AC22" s="23"/>
      <c r="AD22" s="23"/>
      <c r="AE22" s="23"/>
      <c r="AF22" s="23"/>
      <c r="AG22" s="23"/>
      <c r="AH22" s="43"/>
      <c r="AI22" s="47"/>
      <c r="AJ22" s="48"/>
      <c r="AK22" s="48"/>
      <c r="AL22" s="48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50"/>
      <c r="AY22" s="48"/>
      <c r="AZ22" s="48"/>
      <c r="BA22" s="48"/>
      <c r="BB22" s="51"/>
    </row>
    <row r="23" spans="1:54" s="46" customFormat="1" ht="15.75" x14ac:dyDescent="0.25">
      <c r="A23" s="35" t="s">
        <v>55</v>
      </c>
      <c r="B23" s="31" t="e">
        <f>D23+#REF!+K23+M23+O23+Q23+T23+S23</f>
        <v>#REF!</v>
      </c>
      <c r="C23" s="32" t="e">
        <f t="shared" si="0"/>
        <v>#REF!</v>
      </c>
      <c r="D23" s="71">
        <f t="shared" si="1"/>
        <v>0</v>
      </c>
      <c r="E23" s="32" t="e">
        <f t="shared" si="2"/>
        <v>#DIV/0!</v>
      </c>
      <c r="F23" s="33"/>
      <c r="G23" s="33"/>
      <c r="H23" s="33"/>
      <c r="I23" s="33"/>
      <c r="J23" s="33"/>
      <c r="K23" s="26"/>
      <c r="L23" s="33">
        <f t="shared" si="3"/>
        <v>0</v>
      </c>
      <c r="M23" s="34"/>
      <c r="N23" s="33" t="e">
        <f t="shared" si="4"/>
        <v>#DIV/0!</v>
      </c>
      <c r="O23" s="23"/>
      <c r="P23" s="32" t="e">
        <f t="shared" si="5"/>
        <v>#DIV/0!</v>
      </c>
      <c r="Q23" s="23"/>
      <c r="R23" s="32" t="e">
        <f t="shared" si="6"/>
        <v>#DIV/0!</v>
      </c>
      <c r="S23" s="33"/>
      <c r="T23" s="33"/>
      <c r="U23" s="23"/>
      <c r="V23" s="23"/>
      <c r="W23" s="23"/>
      <c r="X23" s="35" t="s">
        <v>55</v>
      </c>
      <c r="Y23" s="36">
        <f t="shared" si="7"/>
        <v>78</v>
      </c>
      <c r="Z23" s="43"/>
      <c r="AA23" s="33"/>
      <c r="AB23" s="23">
        <v>78</v>
      </c>
      <c r="AC23" s="23"/>
      <c r="AD23" s="23"/>
      <c r="AE23" s="23"/>
      <c r="AF23" s="23"/>
      <c r="AG23" s="23"/>
      <c r="AH23" s="43"/>
      <c r="AI23" s="47"/>
      <c r="AJ23" s="48"/>
      <c r="AK23" s="48"/>
      <c r="AL23" s="48"/>
      <c r="AM23" s="48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50"/>
      <c r="AY23" s="48"/>
      <c r="AZ23" s="48"/>
      <c r="BA23" s="48"/>
      <c r="BB23" s="51"/>
    </row>
    <row r="24" spans="1:54" s="46" customFormat="1" ht="15.75" x14ac:dyDescent="0.25">
      <c r="A24" s="35" t="s">
        <v>56</v>
      </c>
      <c r="B24" s="31" t="e">
        <f>D24+#REF!+K24+M24+O24+Q24+T24+S24</f>
        <v>#REF!</v>
      </c>
      <c r="C24" s="32" t="e">
        <f t="shared" si="0"/>
        <v>#REF!</v>
      </c>
      <c r="D24" s="71">
        <f t="shared" si="1"/>
        <v>0</v>
      </c>
      <c r="E24" s="32" t="e">
        <f t="shared" si="2"/>
        <v>#DIV/0!</v>
      </c>
      <c r="F24" s="33"/>
      <c r="G24" s="33"/>
      <c r="H24" s="33"/>
      <c r="I24" s="33"/>
      <c r="J24" s="33"/>
      <c r="K24" s="26"/>
      <c r="L24" s="33" t="e">
        <f t="shared" si="3"/>
        <v>#DIV/0!</v>
      </c>
      <c r="M24" s="34"/>
      <c r="N24" s="33" t="e">
        <f t="shared" si="4"/>
        <v>#DIV/0!</v>
      </c>
      <c r="O24" s="23"/>
      <c r="P24" s="32" t="e">
        <f t="shared" si="5"/>
        <v>#DIV/0!</v>
      </c>
      <c r="Q24" s="23"/>
      <c r="R24" s="32" t="e">
        <f t="shared" si="6"/>
        <v>#DIV/0!</v>
      </c>
      <c r="S24" s="33"/>
      <c r="T24" s="33"/>
      <c r="U24" s="23"/>
      <c r="V24" s="23"/>
      <c r="W24" s="23"/>
      <c r="X24" s="35" t="s">
        <v>56</v>
      </c>
      <c r="Y24" s="36">
        <f t="shared" si="7"/>
        <v>0</v>
      </c>
      <c r="Z24" s="43"/>
      <c r="AA24" s="33"/>
      <c r="AB24" s="23"/>
      <c r="AC24" s="23"/>
      <c r="AD24" s="23"/>
      <c r="AE24" s="23"/>
      <c r="AF24" s="23"/>
      <c r="AG24" s="23"/>
      <c r="AH24" s="43"/>
      <c r="AI24" s="47"/>
      <c r="AJ24" s="48"/>
      <c r="AK24" s="48"/>
      <c r="AL24" s="48"/>
      <c r="AM24" s="48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50"/>
      <c r="AY24" s="48"/>
      <c r="AZ24" s="48"/>
      <c r="BA24" s="48"/>
      <c r="BB24" s="51"/>
    </row>
    <row r="25" spans="1:54" s="46" customFormat="1" ht="15.75" x14ac:dyDescent="0.25">
      <c r="A25" s="35" t="s">
        <v>57</v>
      </c>
      <c r="B25" s="31" t="e">
        <f>D25+#REF!+K25+M25+O25+Q25+T25+S25</f>
        <v>#REF!</v>
      </c>
      <c r="C25" s="32" t="e">
        <f t="shared" si="0"/>
        <v>#REF!</v>
      </c>
      <c r="D25" s="71">
        <f t="shared" si="1"/>
        <v>0</v>
      </c>
      <c r="E25" s="32" t="e">
        <f t="shared" si="2"/>
        <v>#DIV/0!</v>
      </c>
      <c r="F25" s="33"/>
      <c r="G25" s="33"/>
      <c r="H25" s="33"/>
      <c r="I25" s="33"/>
      <c r="J25" s="33"/>
      <c r="K25" s="26"/>
      <c r="L25" s="33">
        <f t="shared" si="3"/>
        <v>0</v>
      </c>
      <c r="M25" s="34"/>
      <c r="N25" s="33">
        <f t="shared" si="4"/>
        <v>0</v>
      </c>
      <c r="O25" s="23"/>
      <c r="P25" s="32" t="e">
        <f t="shared" si="5"/>
        <v>#DIV/0!</v>
      </c>
      <c r="Q25" s="23"/>
      <c r="R25" s="32" t="e">
        <f t="shared" si="6"/>
        <v>#DIV/0!</v>
      </c>
      <c r="S25" s="33"/>
      <c r="T25" s="33"/>
      <c r="U25" s="23"/>
      <c r="V25" s="23"/>
      <c r="W25" s="23"/>
      <c r="X25" s="35" t="s">
        <v>57</v>
      </c>
      <c r="Y25" s="36">
        <f t="shared" si="7"/>
        <v>115</v>
      </c>
      <c r="Z25" s="43"/>
      <c r="AA25" s="33"/>
      <c r="AB25" s="23">
        <v>100</v>
      </c>
      <c r="AC25" s="23">
        <v>15</v>
      </c>
      <c r="AD25" s="23"/>
      <c r="AE25" s="23"/>
      <c r="AF25" s="23"/>
      <c r="AG25" s="23"/>
      <c r="AH25" s="43"/>
      <c r="AI25" s="47"/>
      <c r="AJ25" s="48"/>
      <c r="AK25" s="48"/>
      <c r="AL25" s="48"/>
      <c r="AM25" s="48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50"/>
      <c r="AY25" s="48"/>
      <c r="AZ25" s="48"/>
      <c r="BA25" s="48"/>
      <c r="BB25" s="51"/>
    </row>
    <row r="26" spans="1:54" s="46" customFormat="1" ht="15.75" x14ac:dyDescent="0.25">
      <c r="A26" s="35" t="s">
        <v>58</v>
      </c>
      <c r="B26" s="31" t="e">
        <f>D26+#REF!+K26+M26+O26+Q26+T26+S26</f>
        <v>#REF!</v>
      </c>
      <c r="C26" s="32" t="e">
        <f t="shared" si="0"/>
        <v>#REF!</v>
      </c>
      <c r="D26" s="71">
        <f t="shared" si="1"/>
        <v>0</v>
      </c>
      <c r="E26" s="32" t="e">
        <f t="shared" si="2"/>
        <v>#DIV/0!</v>
      </c>
      <c r="F26" s="33"/>
      <c r="G26" s="33"/>
      <c r="H26" s="33"/>
      <c r="I26" s="33"/>
      <c r="J26" s="33"/>
      <c r="K26" s="26"/>
      <c r="L26" s="33">
        <f t="shared" si="3"/>
        <v>0</v>
      </c>
      <c r="M26" s="34"/>
      <c r="N26" s="33" t="e">
        <f t="shared" si="4"/>
        <v>#DIV/0!</v>
      </c>
      <c r="O26" s="23"/>
      <c r="P26" s="32" t="e">
        <f t="shared" si="5"/>
        <v>#DIV/0!</v>
      </c>
      <c r="Q26" s="23"/>
      <c r="R26" s="32" t="e">
        <f t="shared" si="6"/>
        <v>#DIV/0!</v>
      </c>
      <c r="S26" s="33"/>
      <c r="T26" s="33"/>
      <c r="U26" s="23"/>
      <c r="V26" s="23"/>
      <c r="W26" s="23"/>
      <c r="X26" s="35" t="s">
        <v>58</v>
      </c>
      <c r="Y26" s="36">
        <f t="shared" si="7"/>
        <v>7</v>
      </c>
      <c r="Z26" s="43"/>
      <c r="AA26" s="33"/>
      <c r="AB26" s="23">
        <v>7</v>
      </c>
      <c r="AC26" s="23"/>
      <c r="AD26" s="23"/>
      <c r="AE26" s="23"/>
      <c r="AF26" s="23"/>
      <c r="AG26" s="23"/>
      <c r="AH26" s="43"/>
      <c r="AI26" s="47"/>
      <c r="AJ26" s="48"/>
      <c r="AK26" s="48"/>
      <c r="AL26" s="48"/>
      <c r="AM26" s="48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50"/>
      <c r="AY26" s="48"/>
      <c r="AZ26" s="48"/>
      <c r="BA26" s="48"/>
      <c r="BB26" s="51"/>
    </row>
    <row r="27" spans="1:54" s="46" customFormat="1" ht="15.75" x14ac:dyDescent="0.25">
      <c r="A27" s="35" t="s">
        <v>59</v>
      </c>
      <c r="B27" s="31" t="e">
        <f>D27+#REF!+K27+M27+O27+Q27+T27+S27</f>
        <v>#REF!</v>
      </c>
      <c r="C27" s="32" t="e">
        <f t="shared" si="0"/>
        <v>#REF!</v>
      </c>
      <c r="D27" s="71">
        <f t="shared" si="1"/>
        <v>0</v>
      </c>
      <c r="E27" s="32" t="e">
        <f t="shared" si="2"/>
        <v>#DIV/0!</v>
      </c>
      <c r="F27" s="33"/>
      <c r="G27" s="33"/>
      <c r="H27" s="33"/>
      <c r="I27" s="33"/>
      <c r="J27" s="33"/>
      <c r="K27" s="26"/>
      <c r="L27" s="33">
        <f t="shared" si="3"/>
        <v>0</v>
      </c>
      <c r="M27" s="34"/>
      <c r="N27" s="33">
        <f t="shared" si="4"/>
        <v>0</v>
      </c>
      <c r="O27" s="23"/>
      <c r="P27" s="32" t="e">
        <f t="shared" si="5"/>
        <v>#DIV/0!</v>
      </c>
      <c r="Q27" s="23"/>
      <c r="R27" s="32" t="e">
        <f t="shared" si="6"/>
        <v>#DIV/0!</v>
      </c>
      <c r="S27" s="33"/>
      <c r="T27" s="33"/>
      <c r="U27" s="23"/>
      <c r="V27" s="23"/>
      <c r="W27" s="23"/>
      <c r="X27" s="35" t="s">
        <v>59</v>
      </c>
      <c r="Y27" s="36">
        <f t="shared" si="7"/>
        <v>66</v>
      </c>
      <c r="Z27" s="43"/>
      <c r="AA27" s="33"/>
      <c r="AB27" s="23">
        <v>50</v>
      </c>
      <c r="AC27" s="23">
        <v>16</v>
      </c>
      <c r="AD27" s="23"/>
      <c r="AE27" s="23"/>
      <c r="AF27" s="23"/>
      <c r="AG27" s="23"/>
      <c r="AH27" s="43"/>
      <c r="AI27" s="47"/>
      <c r="AJ27" s="48"/>
      <c r="AK27" s="48"/>
      <c r="AL27" s="48"/>
      <c r="AM27" s="48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50"/>
      <c r="AY27" s="48"/>
      <c r="AZ27" s="48"/>
      <c r="BA27" s="48"/>
      <c r="BB27" s="51"/>
    </row>
    <row r="28" spans="1:54" s="46" customFormat="1" ht="15.75" x14ac:dyDescent="0.25">
      <c r="A28" s="35" t="s">
        <v>60</v>
      </c>
      <c r="B28" s="31" t="e">
        <f>D28+#REF!+K28+M28+O28+Q28+T28+S28</f>
        <v>#REF!</v>
      </c>
      <c r="C28" s="32" t="e">
        <f t="shared" si="0"/>
        <v>#REF!</v>
      </c>
      <c r="D28" s="71">
        <f t="shared" si="1"/>
        <v>0</v>
      </c>
      <c r="E28" s="32" t="e">
        <f t="shared" si="2"/>
        <v>#DIV/0!</v>
      </c>
      <c r="F28" s="33"/>
      <c r="G28" s="33"/>
      <c r="H28" s="33"/>
      <c r="I28" s="33"/>
      <c r="J28" s="33"/>
      <c r="K28" s="26"/>
      <c r="L28" s="33" t="e">
        <f t="shared" si="3"/>
        <v>#DIV/0!</v>
      </c>
      <c r="M28" s="34"/>
      <c r="N28" s="33" t="e">
        <f t="shared" si="4"/>
        <v>#DIV/0!</v>
      </c>
      <c r="O28" s="23"/>
      <c r="P28" s="32" t="e">
        <f t="shared" si="5"/>
        <v>#DIV/0!</v>
      </c>
      <c r="Q28" s="23"/>
      <c r="R28" s="32" t="e">
        <f t="shared" si="6"/>
        <v>#DIV/0!</v>
      </c>
      <c r="S28" s="33"/>
      <c r="T28" s="33"/>
      <c r="U28" s="23"/>
      <c r="V28" s="23"/>
      <c r="W28" s="23"/>
      <c r="X28" s="35" t="s">
        <v>60</v>
      </c>
      <c r="Y28" s="36">
        <f t="shared" si="7"/>
        <v>0</v>
      </c>
      <c r="Z28" s="43"/>
      <c r="AA28" s="33"/>
      <c r="AB28" s="23"/>
      <c r="AC28" s="23"/>
      <c r="AD28" s="23"/>
      <c r="AE28" s="23"/>
      <c r="AF28" s="23"/>
      <c r="AG28" s="23"/>
      <c r="AH28" s="43"/>
      <c r="AI28" s="47"/>
      <c r="AJ28" s="48"/>
      <c r="AK28" s="48"/>
      <c r="AL28" s="48"/>
      <c r="AM28" s="48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50"/>
      <c r="AY28" s="48"/>
      <c r="AZ28" s="48"/>
      <c r="BA28" s="48"/>
      <c r="BB28" s="51"/>
    </row>
    <row r="29" spans="1:54" s="46" customFormat="1" ht="15.75" x14ac:dyDescent="0.25">
      <c r="A29" s="35" t="s">
        <v>61</v>
      </c>
      <c r="B29" s="31" t="e">
        <f>D29+#REF!+K29+M29+O29+Q29+T29+S29</f>
        <v>#REF!</v>
      </c>
      <c r="C29" s="32" t="e">
        <f t="shared" si="0"/>
        <v>#REF!</v>
      </c>
      <c r="D29" s="71">
        <f t="shared" si="1"/>
        <v>0</v>
      </c>
      <c r="E29" s="32" t="e">
        <f t="shared" si="2"/>
        <v>#DIV/0!</v>
      </c>
      <c r="F29" s="33"/>
      <c r="G29" s="33"/>
      <c r="H29" s="33"/>
      <c r="I29" s="33"/>
      <c r="J29" s="33"/>
      <c r="K29" s="26"/>
      <c r="L29" s="33" t="e">
        <f t="shared" si="3"/>
        <v>#DIV/0!</v>
      </c>
      <c r="M29" s="34"/>
      <c r="N29" s="33" t="e">
        <f t="shared" si="4"/>
        <v>#DIV/0!</v>
      </c>
      <c r="O29" s="23"/>
      <c r="P29" s="32" t="e">
        <f t="shared" si="5"/>
        <v>#DIV/0!</v>
      </c>
      <c r="Q29" s="23"/>
      <c r="R29" s="32" t="e">
        <f t="shared" si="6"/>
        <v>#DIV/0!</v>
      </c>
      <c r="S29" s="33"/>
      <c r="T29" s="33"/>
      <c r="U29" s="23"/>
      <c r="V29" s="23"/>
      <c r="W29" s="23"/>
      <c r="X29" s="35" t="s">
        <v>61</v>
      </c>
      <c r="Y29" s="36">
        <f t="shared" si="7"/>
        <v>0</v>
      </c>
      <c r="Z29" s="43"/>
      <c r="AA29" s="33"/>
      <c r="AB29" s="23"/>
      <c r="AC29" s="23"/>
      <c r="AD29" s="23"/>
      <c r="AE29" s="23"/>
      <c r="AF29" s="23"/>
      <c r="AG29" s="23"/>
      <c r="AH29" s="43"/>
      <c r="AI29" s="47"/>
      <c r="AJ29" s="48"/>
      <c r="AK29" s="48"/>
      <c r="AL29" s="48"/>
      <c r="AM29" s="48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50"/>
      <c r="AY29" s="48"/>
      <c r="AZ29" s="48"/>
      <c r="BA29" s="48"/>
      <c r="BB29" s="51"/>
    </row>
    <row r="30" spans="1:54" s="29" customFormat="1" ht="15.75" x14ac:dyDescent="0.25">
      <c r="A30" s="30"/>
      <c r="B30" s="31" t="e">
        <f>D30+#REF!+K30+M30+O30+Q30+T30+S30</f>
        <v>#REF!</v>
      </c>
      <c r="C30" s="32" t="e">
        <f t="shared" si="0"/>
        <v>#REF!</v>
      </c>
      <c r="D30" s="15">
        <f t="shared" si="1"/>
        <v>0</v>
      </c>
      <c r="E30" s="32" t="e">
        <f t="shared" si="2"/>
        <v>#DIV/0!</v>
      </c>
      <c r="F30" s="33"/>
      <c r="G30" s="33"/>
      <c r="H30" s="33"/>
      <c r="I30" s="33"/>
      <c r="J30" s="33"/>
      <c r="K30" s="26"/>
      <c r="L30" s="33" t="e">
        <f t="shared" si="3"/>
        <v>#DIV/0!</v>
      </c>
      <c r="M30" s="34"/>
      <c r="N30" s="33" t="e">
        <f t="shared" si="4"/>
        <v>#DIV/0!</v>
      </c>
      <c r="O30" s="23"/>
      <c r="P30" s="32" t="e">
        <f t="shared" si="5"/>
        <v>#DIV/0!</v>
      </c>
      <c r="Q30" s="23"/>
      <c r="R30" s="33" t="e">
        <f t="shared" si="6"/>
        <v>#DIV/0!</v>
      </c>
      <c r="S30" s="33"/>
      <c r="T30" s="33"/>
      <c r="U30" s="23"/>
      <c r="V30" s="23"/>
      <c r="W30" s="23"/>
      <c r="X30" s="35"/>
      <c r="Y30" s="36">
        <f t="shared" si="7"/>
        <v>0</v>
      </c>
      <c r="Z30" s="43"/>
      <c r="AA30" s="33"/>
      <c r="AB30" s="23"/>
      <c r="AC30" s="23"/>
      <c r="AD30" s="23"/>
      <c r="AE30" s="23"/>
      <c r="AF30" s="23"/>
      <c r="AG30" s="23"/>
      <c r="AH30" s="43"/>
      <c r="AI30" s="37"/>
      <c r="AJ30" s="9"/>
      <c r="AK30" s="9"/>
      <c r="AL30" s="9"/>
      <c r="AM30" s="9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9"/>
      <c r="AY30" s="9"/>
      <c r="AZ30" s="9"/>
      <c r="BA30" s="9"/>
      <c r="BB30" s="41"/>
    </row>
    <row r="31" spans="1:54" s="52" customFormat="1" ht="21.6" customHeight="1" x14ac:dyDescent="0.25">
      <c r="A31" s="53" t="s">
        <v>34</v>
      </c>
      <c r="B31" s="31" t="e">
        <f>SUM(B6:B30)</f>
        <v>#REF!</v>
      </c>
      <c r="C31" s="54" t="e">
        <f t="shared" si="0"/>
        <v>#REF!</v>
      </c>
      <c r="D31" s="31">
        <f t="shared" si="1"/>
        <v>98</v>
      </c>
      <c r="E31" s="54">
        <f t="shared" si="2"/>
        <v>0.3965363761430768</v>
      </c>
      <c r="F31" s="31">
        <f t="shared" ref="F31:J31" si="8">SUM(F6:F30)</f>
        <v>0</v>
      </c>
      <c r="G31" s="31">
        <f t="shared" si="8"/>
        <v>98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55">
        <f>SUM(K6:K30)</f>
        <v>0</v>
      </c>
      <c r="L31" s="31">
        <f t="shared" si="3"/>
        <v>0</v>
      </c>
      <c r="M31" s="55">
        <f>SUM(M6:M30)</f>
        <v>0</v>
      </c>
      <c r="N31" s="31">
        <f t="shared" si="4"/>
        <v>0</v>
      </c>
      <c r="O31" s="78">
        <f>SUM(O6:O30)</f>
        <v>0</v>
      </c>
      <c r="P31" s="54">
        <f t="shared" si="5"/>
        <v>0</v>
      </c>
      <c r="Q31" s="31">
        <f>SUM(Q6:Q30)</f>
        <v>0</v>
      </c>
      <c r="R31" s="31">
        <f t="shared" si="6"/>
        <v>0</v>
      </c>
      <c r="S31" s="31">
        <f>SUM(S6:S30)</f>
        <v>0</v>
      </c>
      <c r="T31" s="31">
        <f>SUM(T6:T30)</f>
        <v>0</v>
      </c>
      <c r="U31" s="31">
        <f>SUM(U6:U30)</f>
        <v>0</v>
      </c>
      <c r="V31" s="31">
        <f>SUM(V6:V30)</f>
        <v>0</v>
      </c>
      <c r="W31" s="31">
        <f>SUM(W6:W30)</f>
        <v>0</v>
      </c>
      <c r="X31" s="56" t="s">
        <v>35</v>
      </c>
      <c r="Y31" s="36">
        <f t="shared" si="7"/>
        <v>31389.33</v>
      </c>
      <c r="Z31" s="36">
        <f t="shared" ref="Z31:AH31" si="9">SUM(Z6:Z30)</f>
        <v>24714</v>
      </c>
      <c r="AA31" s="36">
        <f t="shared" si="9"/>
        <v>0</v>
      </c>
      <c r="AB31" s="36">
        <f>SUM(AB6:AB30)</f>
        <v>478.33</v>
      </c>
      <c r="AC31" s="36">
        <f t="shared" si="9"/>
        <v>93</v>
      </c>
      <c r="AD31" s="36">
        <f t="shared" si="9"/>
        <v>1664</v>
      </c>
      <c r="AE31" s="36">
        <f t="shared" si="9"/>
        <v>3008</v>
      </c>
      <c r="AF31" s="36">
        <f t="shared" si="9"/>
        <v>600</v>
      </c>
      <c r="AG31" s="36">
        <f t="shared" si="9"/>
        <v>832</v>
      </c>
      <c r="AH31" s="36">
        <f t="shared" si="9"/>
        <v>4825</v>
      </c>
      <c r="AI31" s="57"/>
      <c r="AN31" s="45"/>
      <c r="AO31" s="45"/>
      <c r="AP31" s="45"/>
      <c r="AQ31" s="45"/>
      <c r="AR31" s="45"/>
      <c r="AS31" s="45"/>
      <c r="AT31" s="45"/>
      <c r="AU31" s="45"/>
      <c r="AV31" s="45"/>
      <c r="AW31" s="45"/>
    </row>
    <row r="32" spans="1:54" s="39" customFormat="1" ht="31.9" customHeight="1" x14ac:dyDescent="0.25">
      <c r="A32" s="58" t="s">
        <v>36</v>
      </c>
      <c r="B32" s="33">
        <v>70</v>
      </c>
      <c r="C32" s="33">
        <v>0.22884791421472475</v>
      </c>
      <c r="D32" s="33">
        <v>20</v>
      </c>
      <c r="E32" s="33">
        <v>7.8792892881062129E-2</v>
      </c>
      <c r="F32" s="33">
        <v>0</v>
      </c>
      <c r="G32" s="33">
        <v>20</v>
      </c>
      <c r="H32" s="33">
        <v>0</v>
      </c>
      <c r="I32" s="33">
        <v>0</v>
      </c>
      <c r="J32" s="33">
        <v>0</v>
      </c>
      <c r="K32" s="42">
        <v>0</v>
      </c>
      <c r="L32" s="33">
        <v>0</v>
      </c>
      <c r="M32" s="42">
        <v>0</v>
      </c>
      <c r="N32" s="77">
        <v>0</v>
      </c>
      <c r="O32" s="80"/>
      <c r="Q32" s="33">
        <v>50</v>
      </c>
      <c r="R32" s="32">
        <v>2.5706940874035991</v>
      </c>
      <c r="S32" s="33"/>
      <c r="T32" s="33"/>
      <c r="U32" s="33"/>
      <c r="V32" s="33"/>
      <c r="W32" s="33"/>
      <c r="X32" s="5"/>
      <c r="Y32" s="5"/>
      <c r="Z32" s="6"/>
      <c r="AA32" s="12"/>
      <c r="AB32" s="59"/>
      <c r="AC32" s="5"/>
      <c r="AD32" s="5"/>
      <c r="AE32" s="5"/>
      <c r="AF32" s="5"/>
      <c r="AG32" s="5"/>
      <c r="AH32" s="5"/>
      <c r="AI32" s="60"/>
    </row>
    <row r="33" spans="1:56" s="61" customFormat="1" ht="21.75" customHeight="1" x14ac:dyDescent="0.25">
      <c r="A33" s="62" t="s">
        <v>37</v>
      </c>
      <c r="B33" s="63" t="e">
        <f>B31-B32</f>
        <v>#REF!</v>
      </c>
      <c r="C33" s="31"/>
      <c r="D33" s="31">
        <f>F33+G33+H33+J33</f>
        <v>78</v>
      </c>
      <c r="E33" s="31">
        <f t="shared" ref="E33:J33" si="10">E31-E32</f>
        <v>0.31774348326201468</v>
      </c>
      <c r="F33" s="31">
        <f t="shared" si="10"/>
        <v>0</v>
      </c>
      <c r="G33" s="31">
        <f t="shared" si="10"/>
        <v>78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55">
        <f>K31-K32</f>
        <v>0</v>
      </c>
      <c r="L33" s="33"/>
      <c r="M33" s="55">
        <f>M31-M32</f>
        <v>0</v>
      </c>
      <c r="N33" s="33"/>
      <c r="O33" s="79">
        <f>O31-Q32</f>
        <v>-50</v>
      </c>
      <c r="P33" s="33"/>
      <c r="Q33" s="31" t="e">
        <f>Q31-#REF!</f>
        <v>#REF!</v>
      </c>
      <c r="R33" s="33"/>
      <c r="S33" s="31">
        <f>S31-S32</f>
        <v>0</v>
      </c>
      <c r="T33" s="31">
        <f>T31-T32</f>
        <v>0</v>
      </c>
      <c r="U33" s="31">
        <f>U31-U32</f>
        <v>0</v>
      </c>
      <c r="V33" s="31">
        <f>V31-V32</f>
        <v>0</v>
      </c>
      <c r="W33" s="31">
        <f>W31-W32</f>
        <v>0</v>
      </c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64"/>
      <c r="AJ33" s="64"/>
      <c r="AK33" s="65"/>
      <c r="AL33" s="65"/>
      <c r="AM33" s="65"/>
      <c r="AN33" s="65"/>
      <c r="AO33" s="348"/>
      <c r="AP33" s="348"/>
      <c r="AQ33" s="348"/>
      <c r="AR33" s="348"/>
      <c r="AS33" s="348"/>
      <c r="AT33" s="348"/>
      <c r="AU33" s="65"/>
      <c r="AV33" s="65"/>
      <c r="AW33" s="65"/>
      <c r="AX33" s="65"/>
      <c r="AY33" s="65"/>
      <c r="AZ33" s="65"/>
      <c r="BA33" s="65"/>
      <c r="BB33" s="65"/>
      <c r="BC33" s="65"/>
      <c r="BD33" s="65"/>
    </row>
    <row r="34" spans="1:56" x14ac:dyDescent="0.2">
      <c r="B34" s="66"/>
      <c r="C34" s="67"/>
      <c r="D34" s="66"/>
      <c r="Q34" s="68"/>
      <c r="R34" s="68"/>
      <c r="S34" s="68"/>
      <c r="T34" s="68"/>
      <c r="Z34" s="69"/>
    </row>
    <row r="35" spans="1:56" x14ac:dyDescent="0.2">
      <c r="O35" s="70"/>
    </row>
    <row r="36" spans="1:56" x14ac:dyDescent="0.2">
      <c r="Y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56" x14ac:dyDescent="0.2">
      <c r="Q37" s="70"/>
    </row>
    <row r="39" spans="1:56" x14ac:dyDescent="0.2">
      <c r="N39" s="2"/>
      <c r="AE39" s="68"/>
      <c r="AF39" s="68"/>
      <c r="AG39" s="68"/>
      <c r="AH39" s="68"/>
    </row>
    <row r="40" spans="1:56" x14ac:dyDescent="0.2"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</row>
  </sheetData>
  <mergeCells count="40">
    <mergeCell ref="N40:AJ40"/>
    <mergeCell ref="AO33:AT33"/>
    <mergeCell ref="AH3:AH5"/>
    <mergeCell ref="AG3:AG5"/>
    <mergeCell ref="AF3:AF5"/>
    <mergeCell ref="AE3:AE5"/>
    <mergeCell ref="AI4:AJ4"/>
    <mergeCell ref="AR3:AR5"/>
    <mergeCell ref="AQ3:AQ5"/>
    <mergeCell ref="AP3:AP5"/>
    <mergeCell ref="AO3:AO5"/>
    <mergeCell ref="AN3:AN5"/>
    <mergeCell ref="AW3:AW5"/>
    <mergeCell ref="AV3:AV5"/>
    <mergeCell ref="AU3:AU5"/>
    <mergeCell ref="AT3:AT5"/>
    <mergeCell ref="AS3:AS5"/>
    <mergeCell ref="D4:E4"/>
    <mergeCell ref="B3:C4"/>
    <mergeCell ref="A3:A5"/>
    <mergeCell ref="K4:L4"/>
    <mergeCell ref="D3:T3"/>
    <mergeCell ref="O4:P4"/>
    <mergeCell ref="Q4:R4"/>
    <mergeCell ref="F1:M1"/>
    <mergeCell ref="V3:V5"/>
    <mergeCell ref="X2:AH2"/>
    <mergeCell ref="U3:U5"/>
    <mergeCell ref="G2:L2"/>
    <mergeCell ref="F4:J4"/>
    <mergeCell ref="M4:N4"/>
    <mergeCell ref="O1:V2"/>
    <mergeCell ref="AD3:AD5"/>
    <mergeCell ref="AC3:AC5"/>
    <mergeCell ref="AB3:AB5"/>
    <mergeCell ref="AA3:AA5"/>
    <mergeCell ref="Z3:Z5"/>
    <mergeCell ref="Y3:Y5"/>
    <mergeCell ref="X3:X5"/>
    <mergeCell ref="W3:W5"/>
  </mergeCells>
  <pageMargins left="0.15748031437397" right="0.15748031437397" top="0.78740155696868896" bottom="0.78740155696868896" header="0.51181101799011197" footer="0.51181101799011197"/>
  <pageSetup paperSize="9" scale="7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view="pageBreakPreview" zoomScaleNormal="100" zoomScaleSheetLayoutView="100" workbookViewId="0">
      <selection sqref="A1:XFD1048576"/>
    </sheetView>
  </sheetViews>
  <sheetFormatPr defaultColWidth="8.7109375" defaultRowHeight="12.75" x14ac:dyDescent="0.2"/>
  <cols>
    <col min="1" max="1" width="26.85546875" style="202" customWidth="1"/>
    <col min="2" max="2" width="8.140625" style="206" customWidth="1"/>
    <col min="3" max="3" width="8" style="202" customWidth="1"/>
    <col min="4" max="4" width="8.5703125" style="206" customWidth="1"/>
    <col min="5" max="5" width="8.140625" style="202" customWidth="1"/>
    <col min="6" max="6" width="9.42578125" style="202" customWidth="1"/>
    <col min="7" max="7" width="8.7109375" style="202" customWidth="1"/>
    <col min="8" max="8" width="7.5703125" style="202" customWidth="1"/>
    <col min="9" max="9" width="10.5703125" style="202" customWidth="1"/>
    <col min="10" max="10" width="8.7109375" style="202" customWidth="1"/>
    <col min="11" max="11" width="7" style="202" customWidth="1"/>
    <col min="12" max="12" width="9" style="203" customWidth="1"/>
    <col min="13" max="13" width="7.7109375" style="202" customWidth="1"/>
    <col min="14" max="14" width="7" style="202" customWidth="1"/>
    <col min="15" max="16" width="6.7109375" style="202" customWidth="1"/>
    <col min="17" max="17" width="7" style="202" customWidth="1"/>
    <col min="18" max="18" width="8.85546875" style="202" customWidth="1"/>
    <col min="19" max="19" width="7.140625" style="202" customWidth="1"/>
    <col min="20" max="20" width="11.5703125" style="202" customWidth="1"/>
    <col min="21" max="21" width="9.28515625" style="202" customWidth="1"/>
    <col min="22" max="22" width="10" style="202" customWidth="1"/>
    <col min="23" max="23" width="15.28515625" style="202" customWidth="1"/>
    <col min="24" max="24" width="26.140625" style="202" customWidth="1"/>
    <col min="25" max="25" width="12.85546875" style="202" customWidth="1"/>
    <col min="26" max="26" width="17.42578125" style="208" customWidth="1"/>
    <col min="27" max="27" width="11" style="202" customWidth="1"/>
    <col min="28" max="28" width="14.140625" style="202" customWidth="1"/>
    <col min="29" max="29" width="12.5703125" style="202" customWidth="1"/>
    <col min="30" max="30" width="13.7109375" style="202" customWidth="1"/>
    <col min="31" max="31" width="15.42578125" style="202" customWidth="1"/>
    <col min="32" max="32" width="12.28515625" style="202" customWidth="1"/>
    <col min="33" max="33" width="10.140625" style="202" customWidth="1"/>
    <col min="34" max="34" width="14.140625" style="202" customWidth="1"/>
    <col min="35" max="35" width="8.85546875" style="125" hidden="1" customWidth="1"/>
    <col min="36" max="36" width="7.7109375" style="125" hidden="1" customWidth="1"/>
    <col min="37" max="37" width="7.85546875" style="125" customWidth="1"/>
    <col min="38" max="39" width="5.42578125" style="125" customWidth="1"/>
    <col min="40" max="40" width="9.28515625" style="125" customWidth="1"/>
    <col min="41" max="41" width="12" style="125" customWidth="1"/>
    <col min="42" max="42" width="8.5703125" style="125" customWidth="1"/>
    <col min="43" max="43" width="12" style="125" customWidth="1"/>
    <col min="44" max="44" width="11" style="125" customWidth="1"/>
    <col min="45" max="45" width="13.85546875" style="125" customWidth="1"/>
    <col min="46" max="46" width="12.5703125" style="125" customWidth="1"/>
    <col min="47" max="48" width="7.5703125" style="125" customWidth="1"/>
    <col min="49" max="49" width="16" style="125" customWidth="1"/>
    <col min="50" max="50" width="8.140625" style="125" customWidth="1"/>
    <col min="51" max="51" width="10" style="125" customWidth="1"/>
    <col min="52" max="52" width="9.140625" style="125" customWidth="1"/>
    <col min="53" max="53" width="6.42578125" style="125" customWidth="1"/>
    <col min="54" max="54" width="13.5703125" style="125" customWidth="1"/>
    <col min="55" max="16384" width="8.7109375" style="125"/>
  </cols>
  <sheetData>
    <row r="1" spans="1:56" ht="15.75" x14ac:dyDescent="0.25">
      <c r="A1" s="120"/>
      <c r="B1" s="121"/>
      <c r="C1" s="120"/>
      <c r="D1" s="120"/>
      <c r="E1" s="120"/>
      <c r="F1" s="361" t="s">
        <v>68</v>
      </c>
      <c r="G1" s="361"/>
      <c r="H1" s="361"/>
      <c r="I1" s="361"/>
      <c r="J1" s="361"/>
      <c r="K1" s="361"/>
      <c r="L1" s="361"/>
      <c r="M1" s="361"/>
      <c r="N1" s="120"/>
      <c r="O1" s="362"/>
      <c r="P1" s="363"/>
      <c r="Q1" s="363"/>
      <c r="R1" s="363"/>
      <c r="S1" s="363"/>
      <c r="T1" s="363"/>
      <c r="U1" s="363"/>
      <c r="V1" s="363"/>
      <c r="W1" s="232"/>
      <c r="X1" s="120"/>
      <c r="Y1" s="120"/>
      <c r="Z1" s="121"/>
      <c r="AA1" s="120"/>
      <c r="AB1" s="120"/>
      <c r="AC1" s="120"/>
      <c r="AD1" s="120"/>
      <c r="AE1" s="120"/>
      <c r="AF1" s="120"/>
      <c r="AG1" s="120"/>
      <c r="AH1" s="120"/>
      <c r="AI1" s="123"/>
      <c r="AJ1" s="123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1:56" ht="16.5" customHeight="1" x14ac:dyDescent="0.25">
      <c r="A2" s="120"/>
      <c r="B2" s="126"/>
      <c r="C2" s="127" t="s">
        <v>1</v>
      </c>
      <c r="D2" s="231"/>
      <c r="E2" s="129"/>
      <c r="F2" s="129"/>
      <c r="G2" s="367" t="s">
        <v>77</v>
      </c>
      <c r="H2" s="368"/>
      <c r="I2" s="368"/>
      <c r="J2" s="368"/>
      <c r="K2" s="368"/>
      <c r="L2" s="369"/>
      <c r="M2" s="130"/>
      <c r="N2" s="231"/>
      <c r="O2" s="364"/>
      <c r="P2" s="365"/>
      <c r="Q2" s="365"/>
      <c r="R2" s="365"/>
      <c r="S2" s="365"/>
      <c r="T2" s="365"/>
      <c r="U2" s="365"/>
      <c r="V2" s="366"/>
      <c r="W2" s="232"/>
      <c r="X2" s="370" t="s">
        <v>2</v>
      </c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123"/>
      <c r="AJ2" s="123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</row>
    <row r="3" spans="1:56" ht="19.899999999999999" customHeight="1" x14ac:dyDescent="0.2">
      <c r="A3" s="351" t="s">
        <v>3</v>
      </c>
      <c r="B3" s="351" t="s">
        <v>4</v>
      </c>
      <c r="C3" s="371"/>
      <c r="D3" s="351" t="s">
        <v>75</v>
      </c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52"/>
      <c r="U3" s="351" t="s">
        <v>72</v>
      </c>
      <c r="V3" s="351" t="s">
        <v>73</v>
      </c>
      <c r="W3" s="351" t="s">
        <v>8</v>
      </c>
      <c r="X3" s="358" t="s">
        <v>3</v>
      </c>
      <c r="Y3" s="351" t="s">
        <v>9</v>
      </c>
      <c r="Z3" s="351" t="s">
        <v>10</v>
      </c>
      <c r="AA3" s="351" t="s">
        <v>11</v>
      </c>
      <c r="AB3" s="351" t="s">
        <v>12</v>
      </c>
      <c r="AC3" s="351" t="s">
        <v>13</v>
      </c>
      <c r="AD3" s="351" t="s">
        <v>14</v>
      </c>
      <c r="AE3" s="351" t="s">
        <v>15</v>
      </c>
      <c r="AF3" s="351" t="s">
        <v>16</v>
      </c>
      <c r="AG3" s="351" t="s">
        <v>17</v>
      </c>
      <c r="AH3" s="351" t="s">
        <v>18</v>
      </c>
      <c r="AI3" s="123"/>
      <c r="AJ3" s="123"/>
      <c r="AK3" s="124"/>
      <c r="AL3" s="124"/>
      <c r="AM3" s="124"/>
      <c r="AN3" s="350"/>
      <c r="AO3" s="350"/>
      <c r="AP3" s="350"/>
      <c r="AQ3" s="350"/>
      <c r="AR3" s="350"/>
      <c r="AS3" s="350"/>
      <c r="AT3" s="350"/>
      <c r="AU3" s="350"/>
      <c r="AV3" s="350"/>
      <c r="AW3" s="350"/>
      <c r="AX3" s="124"/>
      <c r="AY3" s="124"/>
      <c r="AZ3" s="124"/>
      <c r="BA3" s="124"/>
      <c r="BB3" s="124"/>
    </row>
    <row r="4" spans="1:56" s="133" customFormat="1" ht="68.25" customHeight="1" x14ac:dyDescent="0.2">
      <c r="A4" s="354"/>
      <c r="B4" s="372"/>
      <c r="C4" s="373"/>
      <c r="D4" s="375" t="s">
        <v>19</v>
      </c>
      <c r="E4" s="376"/>
      <c r="F4" s="351" t="s">
        <v>20</v>
      </c>
      <c r="G4" s="374"/>
      <c r="H4" s="374"/>
      <c r="I4" s="374"/>
      <c r="J4" s="352"/>
      <c r="K4" s="375" t="s">
        <v>21</v>
      </c>
      <c r="L4" s="376"/>
      <c r="M4" s="375" t="s">
        <v>22</v>
      </c>
      <c r="N4" s="376"/>
      <c r="O4" s="351" t="s">
        <v>23</v>
      </c>
      <c r="P4" s="352"/>
      <c r="Q4" s="351" t="s">
        <v>15</v>
      </c>
      <c r="R4" s="352"/>
      <c r="S4" s="233" t="s">
        <v>17</v>
      </c>
      <c r="T4" s="233" t="s">
        <v>16</v>
      </c>
      <c r="U4" s="354"/>
      <c r="V4" s="354"/>
      <c r="W4" s="354"/>
      <c r="X4" s="359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3"/>
      <c r="AJ4" s="353"/>
      <c r="AK4" s="124"/>
      <c r="AL4" s="124"/>
      <c r="AM4" s="124"/>
      <c r="AN4" s="350"/>
      <c r="AO4" s="350"/>
      <c r="AP4" s="350"/>
      <c r="AQ4" s="350"/>
      <c r="AR4" s="350"/>
      <c r="AS4" s="350"/>
      <c r="AT4" s="350"/>
      <c r="AU4" s="350"/>
      <c r="AV4" s="350"/>
      <c r="AW4" s="350"/>
      <c r="AX4" s="124"/>
      <c r="AY4" s="124"/>
      <c r="AZ4" s="124"/>
      <c r="BA4" s="124"/>
      <c r="BB4" s="132"/>
      <c r="BC4" s="132"/>
      <c r="BD4" s="132"/>
    </row>
    <row r="5" spans="1:56" s="142" customFormat="1" ht="43.9" customHeight="1" x14ac:dyDescent="0.2">
      <c r="A5" s="355"/>
      <c r="B5" s="134" t="s">
        <v>25</v>
      </c>
      <c r="C5" s="135" t="s">
        <v>26</v>
      </c>
      <c r="D5" s="136" t="s">
        <v>25</v>
      </c>
      <c r="E5" s="137" t="s">
        <v>26</v>
      </c>
      <c r="F5" s="138" t="s">
        <v>27</v>
      </c>
      <c r="G5" s="138" t="s">
        <v>28</v>
      </c>
      <c r="H5" s="135" t="s">
        <v>29</v>
      </c>
      <c r="I5" s="136" t="s">
        <v>30</v>
      </c>
      <c r="J5" s="136" t="s">
        <v>70</v>
      </c>
      <c r="K5" s="139" t="s">
        <v>25</v>
      </c>
      <c r="L5" s="136" t="s">
        <v>32</v>
      </c>
      <c r="M5" s="139" t="s">
        <v>25</v>
      </c>
      <c r="N5" s="136" t="s">
        <v>32</v>
      </c>
      <c r="O5" s="136" t="s">
        <v>25</v>
      </c>
      <c r="P5" s="136" t="s">
        <v>32</v>
      </c>
      <c r="Q5" s="136" t="s">
        <v>25</v>
      </c>
      <c r="R5" s="136" t="s">
        <v>33</v>
      </c>
      <c r="S5" s="136" t="s">
        <v>25</v>
      </c>
      <c r="T5" s="136" t="s">
        <v>25</v>
      </c>
      <c r="U5" s="355"/>
      <c r="V5" s="355"/>
      <c r="W5" s="355"/>
      <c r="X5" s="360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140"/>
      <c r="AJ5" s="23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43"/>
      <c r="BB5" s="132"/>
    </row>
    <row r="6" spans="1:56" s="159" customFormat="1" ht="16.5" customHeight="1" x14ac:dyDescent="0.25">
      <c r="A6" s="144" t="s">
        <v>38</v>
      </c>
      <c r="B6" s="145">
        <f>D6+K6+M6+O6+Q6+T6+S6</f>
        <v>0</v>
      </c>
      <c r="C6" s="146">
        <f t="shared" ref="C6:C30" si="0">B6/Y6*100</f>
        <v>0</v>
      </c>
      <c r="D6" s="147">
        <f t="shared" ref="D6:D30" si="1">F6+G6+H6+I6+J6</f>
        <v>0</v>
      </c>
      <c r="E6" s="146">
        <f t="shared" ref="E6:E30" si="2">D6/Z6*100</f>
        <v>0</v>
      </c>
      <c r="F6" s="148"/>
      <c r="G6" s="148"/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/>
      <c r="T6" s="148"/>
      <c r="U6" s="151"/>
      <c r="V6" s="151"/>
      <c r="W6" s="151"/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216</v>
      </c>
      <c r="C7" s="146">
        <f t="shared" si="0"/>
        <v>10.62992125984252</v>
      </c>
      <c r="D7" s="147">
        <f t="shared" si="1"/>
        <v>146</v>
      </c>
      <c r="E7" s="146">
        <f t="shared" si="2"/>
        <v>10.20979020979021</v>
      </c>
      <c r="F7" s="148"/>
      <c r="G7" s="148">
        <v>146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>
        <v>70</v>
      </c>
      <c r="P7" s="146">
        <f t="shared" si="5"/>
        <v>26.923076923076923</v>
      </c>
      <c r="Q7" s="151"/>
      <c r="R7" s="146">
        <f t="shared" si="6"/>
        <v>0</v>
      </c>
      <c r="S7" s="148"/>
      <c r="T7" s="148"/>
      <c r="U7" s="151"/>
      <c r="V7" s="151">
        <v>216</v>
      </c>
      <c r="W7" s="151">
        <v>146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0</v>
      </c>
      <c r="C8" s="146">
        <f t="shared" si="0"/>
        <v>0</v>
      </c>
      <c r="D8" s="147">
        <f t="shared" si="1"/>
        <v>0</v>
      </c>
      <c r="E8" s="146">
        <f t="shared" si="2"/>
        <v>0</v>
      </c>
      <c r="F8" s="148"/>
      <c r="G8" s="148"/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/>
      <c r="W8" s="151"/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470</v>
      </c>
      <c r="C9" s="146">
        <f t="shared" si="0"/>
        <v>26.067665002773154</v>
      </c>
      <c r="D9" s="147">
        <f t="shared" si="1"/>
        <v>470</v>
      </c>
      <c r="E9" s="146">
        <f t="shared" si="2"/>
        <v>40.869565217391305</v>
      </c>
      <c r="F9" s="148"/>
      <c r="G9" s="148">
        <v>470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/>
      <c r="R9" s="146">
        <f t="shared" si="6"/>
        <v>0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30" si="9">D10+K10+M10+O10+Q10+T10+S10</f>
        <v>162</v>
      </c>
      <c r="C10" s="146">
        <f t="shared" si="0"/>
        <v>8.5308056872037916</v>
      </c>
      <c r="D10" s="147">
        <f t="shared" si="1"/>
        <v>162</v>
      </c>
      <c r="E10" s="146">
        <f t="shared" si="2"/>
        <v>9.8540145985401466</v>
      </c>
      <c r="F10" s="148"/>
      <c r="G10" s="148">
        <v>162</v>
      </c>
      <c r="H10" s="148"/>
      <c r="I10" s="148"/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/>
      <c r="P10" s="146">
        <f t="shared" si="5"/>
        <v>0</v>
      </c>
      <c r="Q10" s="151"/>
      <c r="R10" s="146" t="e">
        <f t="shared" si="6"/>
        <v>#DIV/0!</v>
      </c>
      <c r="S10" s="148"/>
      <c r="T10" s="148"/>
      <c r="U10" s="151"/>
      <c r="V10" s="151">
        <v>112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509</v>
      </c>
      <c r="C11" s="146">
        <f t="shared" si="0"/>
        <v>11.438202247191011</v>
      </c>
      <c r="D11" s="147">
        <f t="shared" si="1"/>
        <v>509</v>
      </c>
      <c r="E11" s="146">
        <f t="shared" si="2"/>
        <v>13.394736842105262</v>
      </c>
      <c r="F11" s="148"/>
      <c r="G11" s="148">
        <v>509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/>
      <c r="T11" s="148"/>
      <c r="U11" s="151"/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0</v>
      </c>
      <c r="C12" s="146">
        <f t="shared" si="0"/>
        <v>0</v>
      </c>
      <c r="D12" s="147">
        <f t="shared" si="1"/>
        <v>0</v>
      </c>
      <c r="E12" s="146">
        <f t="shared" si="2"/>
        <v>0</v>
      </c>
      <c r="F12" s="148"/>
      <c r="G12" s="148"/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784</v>
      </c>
      <c r="C13" s="146">
        <f t="shared" si="0"/>
        <v>25.738673670387392</v>
      </c>
      <c r="D13" s="147">
        <f t="shared" si="1"/>
        <v>784</v>
      </c>
      <c r="E13" s="146">
        <f t="shared" si="2"/>
        <v>33.518597691321077</v>
      </c>
      <c r="F13" s="148"/>
      <c r="G13" s="148">
        <v>720</v>
      </c>
      <c r="H13" s="148"/>
      <c r="I13" s="148"/>
      <c r="J13" s="148">
        <v>64</v>
      </c>
      <c r="K13" s="149"/>
      <c r="L13" s="148">
        <f t="shared" si="3"/>
        <v>0</v>
      </c>
      <c r="M13" s="150"/>
      <c r="N13" s="146">
        <f t="shared" si="4"/>
        <v>0</v>
      </c>
      <c r="O13" s="151"/>
      <c r="P13" s="146">
        <f t="shared" si="5"/>
        <v>0</v>
      </c>
      <c r="Q13" s="151"/>
      <c r="R13" s="146">
        <f t="shared" si="6"/>
        <v>0</v>
      </c>
      <c r="S13" s="148"/>
      <c r="T13" s="148"/>
      <c r="U13" s="151">
        <v>85</v>
      </c>
      <c r="V13" s="151"/>
      <c r="W13" s="151">
        <v>784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400</v>
      </c>
      <c r="C14" s="146">
        <f t="shared" si="0"/>
        <v>13.797861331493619</v>
      </c>
      <c r="D14" s="147">
        <f t="shared" si="1"/>
        <v>400</v>
      </c>
      <c r="E14" s="146">
        <f t="shared" si="2"/>
        <v>15.94896331738437</v>
      </c>
      <c r="F14" s="148"/>
      <c r="G14" s="148">
        <v>400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/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0</v>
      </c>
      <c r="C15" s="146">
        <f t="shared" si="0"/>
        <v>0</v>
      </c>
      <c r="D15" s="147">
        <f t="shared" si="1"/>
        <v>0</v>
      </c>
      <c r="E15" s="146">
        <f t="shared" si="2"/>
        <v>0</v>
      </c>
      <c r="F15" s="148"/>
      <c r="G15" s="148"/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/>
      <c r="P15" s="146">
        <f t="shared" si="5"/>
        <v>0</v>
      </c>
      <c r="Q15" s="151"/>
      <c r="R15" s="146">
        <f t="shared" si="6"/>
        <v>0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210</v>
      </c>
      <c r="C16" s="146">
        <f t="shared" si="0"/>
        <v>14.840989399293287</v>
      </c>
      <c r="D16" s="147">
        <f t="shared" si="1"/>
        <v>210</v>
      </c>
      <c r="E16" s="146">
        <f t="shared" si="2"/>
        <v>17.283950617283949</v>
      </c>
      <c r="F16" s="148"/>
      <c r="G16" s="148">
        <v>210</v>
      </c>
      <c r="H16" s="148"/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/>
      <c r="P16" s="146">
        <f t="shared" si="5"/>
        <v>0</v>
      </c>
      <c r="Q16" s="151"/>
      <c r="R16" s="146" t="e">
        <f t="shared" si="6"/>
        <v>#DIV/0!</v>
      </c>
      <c r="S16" s="148"/>
      <c r="T16" s="148"/>
      <c r="U16" s="151"/>
      <c r="V16" s="151"/>
      <c r="W16" s="151"/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6" s="159" customFormat="1" ht="15.75" x14ac:dyDescent="0.25">
      <c r="A17" s="144" t="s">
        <v>49</v>
      </c>
      <c r="B17" s="145">
        <f t="shared" si="9"/>
        <v>0</v>
      </c>
      <c r="C17" s="146">
        <f t="shared" si="0"/>
        <v>0</v>
      </c>
      <c r="D17" s="147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/>
      <c r="P17" s="146">
        <f t="shared" si="5"/>
        <v>0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6" s="159" customFormat="1" ht="15.75" x14ac:dyDescent="0.25">
      <c r="A18" s="144" t="s">
        <v>50</v>
      </c>
      <c r="B18" s="145">
        <f t="shared" si="9"/>
        <v>1574</v>
      </c>
      <c r="C18" s="146">
        <f t="shared" si="0"/>
        <v>19.781324619831594</v>
      </c>
      <c r="D18" s="147">
        <f t="shared" si="1"/>
        <v>1574</v>
      </c>
      <c r="E18" s="146">
        <f t="shared" si="2"/>
        <v>22.259934945552256</v>
      </c>
      <c r="F18" s="148">
        <v>70</v>
      </c>
      <c r="G18" s="148">
        <v>1504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/>
      <c r="R18" s="146">
        <f t="shared" si="6"/>
        <v>0</v>
      </c>
      <c r="S18" s="148"/>
      <c r="T18" s="148"/>
      <c r="U18" s="151">
        <v>203</v>
      </c>
      <c r="V18" s="151">
        <v>26</v>
      </c>
      <c r="W18" s="151">
        <v>0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6" s="159" customFormat="1" ht="15.75" x14ac:dyDescent="0.25">
      <c r="A19" s="144" t="s">
        <v>51</v>
      </c>
      <c r="B19" s="145">
        <f t="shared" si="9"/>
        <v>0</v>
      </c>
      <c r="C19" s="146">
        <f t="shared" si="0"/>
        <v>0</v>
      </c>
      <c r="D19" s="147">
        <f t="shared" si="1"/>
        <v>0</v>
      </c>
      <c r="E19" s="146">
        <f t="shared" si="2"/>
        <v>0</v>
      </c>
      <c r="F19" s="148"/>
      <c r="G19" s="148"/>
      <c r="H19" s="148"/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/>
      <c r="W19" s="151"/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6" s="159" customFormat="1" ht="15.75" x14ac:dyDescent="0.25">
      <c r="A20" s="144" t="s">
        <v>52</v>
      </c>
      <c r="B20" s="145">
        <f t="shared" si="9"/>
        <v>30</v>
      </c>
      <c r="C20" s="146">
        <f t="shared" si="0"/>
        <v>7.1770334928229662</v>
      </c>
      <c r="D20" s="147">
        <f t="shared" si="1"/>
        <v>30</v>
      </c>
      <c r="E20" s="146">
        <f t="shared" si="2"/>
        <v>7.1770334928229662</v>
      </c>
      <c r="F20" s="148"/>
      <c r="G20" s="148">
        <v>30</v>
      </c>
      <c r="H20" s="148"/>
      <c r="I20" s="148"/>
      <c r="J20" s="148"/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6" s="175" customFormat="1" ht="15" customHeight="1" x14ac:dyDescent="0.25">
      <c r="A21" s="163" t="s">
        <v>53</v>
      </c>
      <c r="B21" s="164">
        <f t="shared" si="9"/>
        <v>0</v>
      </c>
      <c r="C21" s="165">
        <f t="shared" si="0"/>
        <v>0</v>
      </c>
      <c r="D21" s="229">
        <f t="shared" si="1"/>
        <v>0</v>
      </c>
      <c r="E21" s="165" t="e">
        <f t="shared" si="2"/>
        <v>#DIV/0!</v>
      </c>
      <c r="F21" s="167"/>
      <c r="G21" s="167"/>
      <c r="H21" s="167"/>
      <c r="I21" s="167"/>
      <c r="J21" s="167"/>
      <c r="K21" s="139"/>
      <c r="L21" s="167" t="e">
        <f t="shared" si="3"/>
        <v>#DIV/0!</v>
      </c>
      <c r="M21" s="168"/>
      <c r="N21" s="165" t="e">
        <f t="shared" si="4"/>
        <v>#DIV/0!</v>
      </c>
      <c r="O21" s="136"/>
      <c r="P21" s="165" t="e">
        <f t="shared" si="5"/>
        <v>#DIV/0!</v>
      </c>
      <c r="Q21" s="136"/>
      <c r="R21" s="165">
        <f t="shared" si="6"/>
        <v>0</v>
      </c>
      <c r="S21" s="167"/>
      <c r="T21" s="167"/>
      <c r="U21" s="136"/>
      <c r="V21" s="136"/>
      <c r="W21" s="136"/>
      <c r="X21" s="169" t="s">
        <v>53</v>
      </c>
      <c r="Y21" s="170">
        <f t="shared" si="7"/>
        <v>58</v>
      </c>
      <c r="Z21" s="136"/>
      <c r="AA21" s="167"/>
      <c r="AB21" s="136"/>
      <c r="AC21" s="136"/>
      <c r="AD21" s="136"/>
      <c r="AE21" s="136">
        <v>58</v>
      </c>
      <c r="AF21" s="136"/>
      <c r="AG21" s="136"/>
      <c r="AH21" s="136"/>
      <c r="AI21" s="171">
        <v>39</v>
      </c>
      <c r="AJ21" s="123">
        <v>238</v>
      </c>
      <c r="AK21" s="123"/>
      <c r="AL21" s="123"/>
      <c r="AM21" s="123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3"/>
      <c r="AY21" s="123"/>
      <c r="AZ21" s="123"/>
      <c r="BA21" s="123"/>
      <c r="BB21" s="174"/>
    </row>
    <row r="22" spans="1:56" s="185" customFormat="1" ht="15.75" x14ac:dyDescent="0.25">
      <c r="A22" s="169" t="s">
        <v>54</v>
      </c>
      <c r="B22" s="164">
        <f t="shared" si="9"/>
        <v>0</v>
      </c>
      <c r="C22" s="165">
        <f t="shared" si="0"/>
        <v>0</v>
      </c>
      <c r="D22" s="229">
        <f t="shared" si="1"/>
        <v>0</v>
      </c>
      <c r="E22" s="165" t="e">
        <f t="shared" si="2"/>
        <v>#DIV/0!</v>
      </c>
      <c r="F22" s="167"/>
      <c r="G22" s="167"/>
      <c r="H22" s="167"/>
      <c r="I22" s="167"/>
      <c r="J22" s="167"/>
      <c r="K22" s="139"/>
      <c r="L22" s="167">
        <f t="shared" si="3"/>
        <v>0</v>
      </c>
      <c r="M22" s="168"/>
      <c r="N22" s="167" t="e">
        <f t="shared" si="4"/>
        <v>#DIV/0!</v>
      </c>
      <c r="O22" s="136"/>
      <c r="P22" s="165" t="e">
        <f t="shared" si="5"/>
        <v>#DIV/0!</v>
      </c>
      <c r="Q22" s="136"/>
      <c r="R22" s="165" t="e">
        <f t="shared" si="6"/>
        <v>#DIV/0!</v>
      </c>
      <c r="S22" s="167"/>
      <c r="T22" s="167"/>
      <c r="U22" s="136"/>
      <c r="V22" s="136"/>
      <c r="W22" s="136"/>
      <c r="X22" s="169" t="s">
        <v>54</v>
      </c>
      <c r="Y22" s="170">
        <f t="shared" si="7"/>
        <v>83.33</v>
      </c>
      <c r="Z22" s="179"/>
      <c r="AA22" s="167"/>
      <c r="AB22" s="136">
        <v>83.33</v>
      </c>
      <c r="AC22" s="136"/>
      <c r="AD22" s="136"/>
      <c r="AE22" s="136"/>
      <c r="AF22" s="136"/>
      <c r="AG22" s="136"/>
      <c r="AH22" s="179"/>
      <c r="AI22" s="180"/>
      <c r="AJ22" s="181"/>
      <c r="AK22" s="181"/>
      <c r="AL22" s="181"/>
      <c r="AM22" s="181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3"/>
      <c r="AY22" s="181"/>
      <c r="AZ22" s="181"/>
      <c r="BA22" s="181"/>
      <c r="BB22" s="184"/>
    </row>
    <row r="23" spans="1:56" s="185" customFormat="1" ht="15.75" x14ac:dyDescent="0.25">
      <c r="A23" s="169" t="s">
        <v>55</v>
      </c>
      <c r="B23" s="164">
        <f t="shared" si="9"/>
        <v>0</v>
      </c>
      <c r="C23" s="165">
        <f t="shared" si="0"/>
        <v>0</v>
      </c>
      <c r="D23" s="229">
        <f t="shared" si="1"/>
        <v>0</v>
      </c>
      <c r="E23" s="165" t="e">
        <f t="shared" si="2"/>
        <v>#DIV/0!</v>
      </c>
      <c r="F23" s="167"/>
      <c r="G23" s="167"/>
      <c r="H23" s="167"/>
      <c r="I23" s="167"/>
      <c r="J23" s="167"/>
      <c r="K23" s="139"/>
      <c r="L23" s="167">
        <f t="shared" si="3"/>
        <v>0</v>
      </c>
      <c r="M23" s="168"/>
      <c r="N23" s="167" t="e">
        <f t="shared" si="4"/>
        <v>#DIV/0!</v>
      </c>
      <c r="O23" s="136"/>
      <c r="P23" s="165" t="e">
        <f t="shared" si="5"/>
        <v>#DIV/0!</v>
      </c>
      <c r="Q23" s="136"/>
      <c r="R23" s="165" t="e">
        <f t="shared" si="6"/>
        <v>#DIV/0!</v>
      </c>
      <c r="S23" s="167"/>
      <c r="T23" s="167"/>
      <c r="U23" s="136"/>
      <c r="V23" s="136"/>
      <c r="W23" s="136"/>
      <c r="X23" s="169" t="s">
        <v>55</v>
      </c>
      <c r="Y23" s="170">
        <f t="shared" si="7"/>
        <v>78</v>
      </c>
      <c r="Z23" s="179"/>
      <c r="AA23" s="167"/>
      <c r="AB23" s="136">
        <v>78</v>
      </c>
      <c r="AC23" s="136"/>
      <c r="AD23" s="136"/>
      <c r="AE23" s="136"/>
      <c r="AF23" s="136"/>
      <c r="AG23" s="136"/>
      <c r="AH23" s="179"/>
      <c r="AI23" s="180"/>
      <c r="AJ23" s="181"/>
      <c r="AK23" s="181"/>
      <c r="AL23" s="181"/>
      <c r="AM23" s="181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3"/>
      <c r="AY23" s="181"/>
      <c r="AZ23" s="181"/>
      <c r="BA23" s="181"/>
      <c r="BB23" s="184"/>
    </row>
    <row r="24" spans="1:56" s="185" customFormat="1" ht="15.75" x14ac:dyDescent="0.25">
      <c r="A24" s="169" t="s">
        <v>56</v>
      </c>
      <c r="B24" s="164">
        <f t="shared" si="9"/>
        <v>0</v>
      </c>
      <c r="C24" s="165" t="e">
        <f t="shared" si="0"/>
        <v>#DIV/0!</v>
      </c>
      <c r="D24" s="229">
        <f t="shared" si="1"/>
        <v>0</v>
      </c>
      <c r="E24" s="165" t="e">
        <f t="shared" si="2"/>
        <v>#DIV/0!</v>
      </c>
      <c r="F24" s="167"/>
      <c r="G24" s="167"/>
      <c r="H24" s="167"/>
      <c r="I24" s="167"/>
      <c r="J24" s="167"/>
      <c r="K24" s="139"/>
      <c r="L24" s="167" t="e">
        <f t="shared" si="3"/>
        <v>#DIV/0!</v>
      </c>
      <c r="M24" s="168"/>
      <c r="N24" s="167" t="e">
        <f t="shared" si="4"/>
        <v>#DIV/0!</v>
      </c>
      <c r="O24" s="136"/>
      <c r="P24" s="165" t="e">
        <f t="shared" si="5"/>
        <v>#DIV/0!</v>
      </c>
      <c r="Q24" s="136"/>
      <c r="R24" s="165" t="e">
        <f t="shared" si="6"/>
        <v>#DIV/0!</v>
      </c>
      <c r="S24" s="167"/>
      <c r="T24" s="167"/>
      <c r="U24" s="136"/>
      <c r="V24" s="136"/>
      <c r="W24" s="136"/>
      <c r="X24" s="169" t="s">
        <v>56</v>
      </c>
      <c r="Y24" s="170">
        <f t="shared" si="7"/>
        <v>0</v>
      </c>
      <c r="Z24" s="179"/>
      <c r="AA24" s="167"/>
      <c r="AB24" s="136"/>
      <c r="AC24" s="136"/>
      <c r="AD24" s="136"/>
      <c r="AE24" s="136"/>
      <c r="AF24" s="136"/>
      <c r="AG24" s="136"/>
      <c r="AH24" s="179"/>
      <c r="AI24" s="180"/>
      <c r="AJ24" s="181"/>
      <c r="AK24" s="181"/>
      <c r="AL24" s="181"/>
      <c r="AM24" s="181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3"/>
      <c r="AY24" s="181"/>
      <c r="AZ24" s="181"/>
      <c r="BA24" s="181"/>
      <c r="BB24" s="184"/>
    </row>
    <row r="25" spans="1:56" s="185" customFormat="1" ht="15.75" x14ac:dyDescent="0.25">
      <c r="A25" s="169" t="s">
        <v>57</v>
      </c>
      <c r="B25" s="164">
        <f t="shared" si="9"/>
        <v>0</v>
      </c>
      <c r="C25" s="165">
        <f t="shared" si="0"/>
        <v>0</v>
      </c>
      <c r="D25" s="229">
        <f t="shared" si="1"/>
        <v>0</v>
      </c>
      <c r="E25" s="165" t="e">
        <f t="shared" si="2"/>
        <v>#DIV/0!</v>
      </c>
      <c r="F25" s="167"/>
      <c r="G25" s="167"/>
      <c r="H25" s="167"/>
      <c r="I25" s="167"/>
      <c r="J25" s="167"/>
      <c r="K25" s="139"/>
      <c r="L25" s="167">
        <f t="shared" si="3"/>
        <v>0</v>
      </c>
      <c r="M25" s="168"/>
      <c r="N25" s="167">
        <f t="shared" si="4"/>
        <v>0</v>
      </c>
      <c r="O25" s="136"/>
      <c r="P25" s="165" t="e">
        <f t="shared" si="5"/>
        <v>#DIV/0!</v>
      </c>
      <c r="Q25" s="136"/>
      <c r="R25" s="165" t="e">
        <f t="shared" si="6"/>
        <v>#DIV/0!</v>
      </c>
      <c r="S25" s="167"/>
      <c r="T25" s="167"/>
      <c r="U25" s="136"/>
      <c r="V25" s="136"/>
      <c r="W25" s="136"/>
      <c r="X25" s="169" t="s">
        <v>57</v>
      </c>
      <c r="Y25" s="170">
        <f t="shared" si="7"/>
        <v>115</v>
      </c>
      <c r="Z25" s="179"/>
      <c r="AA25" s="167"/>
      <c r="AB25" s="136">
        <v>100</v>
      </c>
      <c r="AC25" s="136">
        <v>15</v>
      </c>
      <c r="AD25" s="136"/>
      <c r="AE25" s="136"/>
      <c r="AF25" s="136"/>
      <c r="AG25" s="136"/>
      <c r="AH25" s="179"/>
      <c r="AI25" s="180"/>
      <c r="AJ25" s="181"/>
      <c r="AK25" s="181"/>
      <c r="AL25" s="181"/>
      <c r="AM25" s="181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3"/>
      <c r="AY25" s="181"/>
      <c r="AZ25" s="181"/>
      <c r="BA25" s="181"/>
      <c r="BB25" s="184"/>
    </row>
    <row r="26" spans="1:56" s="185" customFormat="1" ht="15.75" x14ac:dyDescent="0.25">
      <c r="A26" s="169" t="s">
        <v>58</v>
      </c>
      <c r="B26" s="164">
        <f t="shared" si="9"/>
        <v>0</v>
      </c>
      <c r="C26" s="165">
        <f t="shared" si="0"/>
        <v>0</v>
      </c>
      <c r="D26" s="229">
        <f t="shared" si="1"/>
        <v>0</v>
      </c>
      <c r="E26" s="165" t="e">
        <f t="shared" si="2"/>
        <v>#DIV/0!</v>
      </c>
      <c r="F26" s="167"/>
      <c r="G26" s="167"/>
      <c r="H26" s="167"/>
      <c r="I26" s="167"/>
      <c r="J26" s="167"/>
      <c r="K26" s="139"/>
      <c r="L26" s="167">
        <f t="shared" si="3"/>
        <v>0</v>
      </c>
      <c r="M26" s="168"/>
      <c r="N26" s="167" t="e">
        <f t="shared" si="4"/>
        <v>#DIV/0!</v>
      </c>
      <c r="O26" s="136"/>
      <c r="P26" s="165" t="e">
        <f t="shared" si="5"/>
        <v>#DIV/0!</v>
      </c>
      <c r="Q26" s="136"/>
      <c r="R26" s="165" t="e">
        <f t="shared" si="6"/>
        <v>#DIV/0!</v>
      </c>
      <c r="S26" s="167"/>
      <c r="T26" s="167"/>
      <c r="U26" s="136"/>
      <c r="V26" s="136"/>
      <c r="W26" s="136"/>
      <c r="X26" s="169" t="s">
        <v>58</v>
      </c>
      <c r="Y26" s="170">
        <f t="shared" si="7"/>
        <v>7</v>
      </c>
      <c r="Z26" s="179"/>
      <c r="AA26" s="167"/>
      <c r="AB26" s="136">
        <v>7</v>
      </c>
      <c r="AC26" s="136"/>
      <c r="AD26" s="136"/>
      <c r="AE26" s="136"/>
      <c r="AF26" s="136"/>
      <c r="AG26" s="136"/>
      <c r="AH26" s="179"/>
      <c r="AI26" s="180"/>
      <c r="AJ26" s="181"/>
      <c r="AK26" s="181"/>
      <c r="AL26" s="181"/>
      <c r="AM26" s="181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3"/>
      <c r="AY26" s="181"/>
      <c r="AZ26" s="181"/>
      <c r="BA26" s="181"/>
      <c r="BB26" s="184"/>
    </row>
    <row r="27" spans="1:56" s="185" customFormat="1" ht="15.75" x14ac:dyDescent="0.25">
      <c r="A27" s="169" t="s">
        <v>59</v>
      </c>
      <c r="B27" s="164">
        <f t="shared" si="9"/>
        <v>0</v>
      </c>
      <c r="C27" s="165">
        <f t="shared" si="0"/>
        <v>0</v>
      </c>
      <c r="D27" s="229">
        <f t="shared" si="1"/>
        <v>0</v>
      </c>
      <c r="E27" s="165" t="e">
        <f t="shared" si="2"/>
        <v>#DIV/0!</v>
      </c>
      <c r="F27" s="167"/>
      <c r="G27" s="167"/>
      <c r="H27" s="167"/>
      <c r="I27" s="167"/>
      <c r="J27" s="167"/>
      <c r="K27" s="139"/>
      <c r="L27" s="167">
        <f t="shared" si="3"/>
        <v>0</v>
      </c>
      <c r="M27" s="168"/>
      <c r="N27" s="167">
        <f t="shared" si="4"/>
        <v>0</v>
      </c>
      <c r="O27" s="136"/>
      <c r="P27" s="165" t="e">
        <f t="shared" si="5"/>
        <v>#DIV/0!</v>
      </c>
      <c r="Q27" s="136"/>
      <c r="R27" s="165" t="e">
        <f t="shared" si="6"/>
        <v>#DIV/0!</v>
      </c>
      <c r="S27" s="167"/>
      <c r="T27" s="167"/>
      <c r="U27" s="136"/>
      <c r="V27" s="136"/>
      <c r="W27" s="136"/>
      <c r="X27" s="169" t="s">
        <v>59</v>
      </c>
      <c r="Y27" s="170">
        <f t="shared" si="7"/>
        <v>66</v>
      </c>
      <c r="Z27" s="179"/>
      <c r="AA27" s="167"/>
      <c r="AB27" s="136">
        <v>50</v>
      </c>
      <c r="AC27" s="136">
        <v>16</v>
      </c>
      <c r="AD27" s="136"/>
      <c r="AE27" s="136"/>
      <c r="AF27" s="136"/>
      <c r="AG27" s="136"/>
      <c r="AH27" s="179"/>
      <c r="AI27" s="180"/>
      <c r="AJ27" s="181"/>
      <c r="AK27" s="181"/>
      <c r="AL27" s="181"/>
      <c r="AM27" s="181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3"/>
      <c r="AY27" s="181"/>
      <c r="AZ27" s="181"/>
      <c r="BA27" s="181"/>
      <c r="BB27" s="184"/>
    </row>
    <row r="28" spans="1:56" s="185" customFormat="1" ht="15.75" x14ac:dyDescent="0.25">
      <c r="A28" s="169" t="s">
        <v>61</v>
      </c>
      <c r="B28" s="164">
        <f t="shared" si="9"/>
        <v>0</v>
      </c>
      <c r="C28" s="165" t="e">
        <f t="shared" si="0"/>
        <v>#DIV/0!</v>
      </c>
      <c r="D28" s="229">
        <f t="shared" si="1"/>
        <v>0</v>
      </c>
      <c r="E28" s="165" t="e">
        <f t="shared" si="2"/>
        <v>#DIV/0!</v>
      </c>
      <c r="F28" s="167"/>
      <c r="G28" s="167"/>
      <c r="H28" s="167"/>
      <c r="I28" s="167"/>
      <c r="J28" s="167"/>
      <c r="K28" s="139"/>
      <c r="L28" s="167" t="e">
        <f t="shared" si="3"/>
        <v>#DIV/0!</v>
      </c>
      <c r="M28" s="168"/>
      <c r="N28" s="167" t="e">
        <f t="shared" si="4"/>
        <v>#DIV/0!</v>
      </c>
      <c r="O28" s="136"/>
      <c r="P28" s="165" t="e">
        <f t="shared" si="5"/>
        <v>#DIV/0!</v>
      </c>
      <c r="Q28" s="136"/>
      <c r="R28" s="165" t="e">
        <f t="shared" si="6"/>
        <v>#DIV/0!</v>
      </c>
      <c r="S28" s="167"/>
      <c r="T28" s="167"/>
      <c r="U28" s="136"/>
      <c r="V28" s="136"/>
      <c r="W28" s="136"/>
      <c r="X28" s="169" t="s">
        <v>61</v>
      </c>
      <c r="Y28" s="170">
        <f t="shared" si="7"/>
        <v>0</v>
      </c>
      <c r="Z28" s="179"/>
      <c r="AA28" s="167"/>
      <c r="AB28" s="136"/>
      <c r="AC28" s="136"/>
      <c r="AD28" s="136"/>
      <c r="AE28" s="136"/>
      <c r="AF28" s="136"/>
      <c r="AG28" s="136"/>
      <c r="AH28" s="179"/>
      <c r="AI28" s="180"/>
      <c r="AJ28" s="181"/>
      <c r="AK28" s="181"/>
      <c r="AL28" s="181"/>
      <c r="AM28" s="181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3"/>
      <c r="AY28" s="181"/>
      <c r="AZ28" s="181"/>
      <c r="BA28" s="181"/>
      <c r="BB28" s="184"/>
    </row>
    <row r="29" spans="1:56" s="175" customFormat="1" ht="15.75" x14ac:dyDescent="0.25">
      <c r="A29" s="163"/>
      <c r="B29" s="164">
        <f t="shared" si="9"/>
        <v>0</v>
      </c>
      <c r="C29" s="165" t="e">
        <f t="shared" si="0"/>
        <v>#DIV/0!</v>
      </c>
      <c r="D29" s="229">
        <f t="shared" si="1"/>
        <v>0</v>
      </c>
      <c r="E29" s="165" t="e">
        <f t="shared" si="2"/>
        <v>#DIV/0!</v>
      </c>
      <c r="F29" s="167"/>
      <c r="G29" s="167"/>
      <c r="H29" s="167"/>
      <c r="I29" s="167"/>
      <c r="J29" s="167"/>
      <c r="K29" s="139"/>
      <c r="L29" s="167" t="e">
        <f t="shared" si="3"/>
        <v>#DIV/0!</v>
      </c>
      <c r="M29" s="168"/>
      <c r="N29" s="167" t="e">
        <f t="shared" si="4"/>
        <v>#DIV/0!</v>
      </c>
      <c r="O29" s="136"/>
      <c r="P29" s="165" t="e">
        <f t="shared" si="5"/>
        <v>#DIV/0!</v>
      </c>
      <c r="Q29" s="136"/>
      <c r="R29" s="167" t="e">
        <f t="shared" si="6"/>
        <v>#DIV/0!</v>
      </c>
      <c r="S29" s="167"/>
      <c r="T29" s="167"/>
      <c r="U29" s="136"/>
      <c r="V29" s="136"/>
      <c r="W29" s="136"/>
      <c r="X29" s="169"/>
      <c r="Y29" s="170">
        <f t="shared" si="7"/>
        <v>0</v>
      </c>
      <c r="Z29" s="179"/>
      <c r="AA29" s="167"/>
      <c r="AB29" s="136"/>
      <c r="AC29" s="136"/>
      <c r="AD29" s="136"/>
      <c r="AE29" s="136"/>
      <c r="AF29" s="136"/>
      <c r="AG29" s="136"/>
      <c r="AH29" s="179"/>
      <c r="AI29" s="171"/>
      <c r="AJ29" s="123"/>
      <c r="AK29" s="123"/>
      <c r="AL29" s="123"/>
      <c r="AM29" s="123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3"/>
      <c r="AY29" s="123"/>
      <c r="AZ29" s="123"/>
      <c r="BA29" s="123"/>
      <c r="BB29" s="174"/>
    </row>
    <row r="30" spans="1:56" s="192" customFormat="1" ht="21.6" customHeight="1" x14ac:dyDescent="0.25">
      <c r="A30" s="186" t="s">
        <v>64</v>
      </c>
      <c r="B30" s="164">
        <f t="shared" si="9"/>
        <v>4355</v>
      </c>
      <c r="C30" s="165">
        <f t="shared" si="0"/>
        <v>14.098719525480158</v>
      </c>
      <c r="D30" s="164">
        <f t="shared" si="1"/>
        <v>4285</v>
      </c>
      <c r="E30" s="165">
        <f t="shared" si="2"/>
        <v>17.338350732378409</v>
      </c>
      <c r="F30" s="164">
        <f t="shared" ref="F30:K30" si="10">SUM(F6:F29)</f>
        <v>70</v>
      </c>
      <c r="G30" s="164">
        <f t="shared" si="10"/>
        <v>4151</v>
      </c>
      <c r="H30" s="164">
        <f t="shared" si="10"/>
        <v>0</v>
      </c>
      <c r="I30" s="164">
        <f t="shared" si="10"/>
        <v>0</v>
      </c>
      <c r="J30" s="164">
        <f t="shared" si="10"/>
        <v>64</v>
      </c>
      <c r="K30" s="188">
        <f t="shared" si="10"/>
        <v>0</v>
      </c>
      <c r="L30" s="164">
        <f t="shared" si="3"/>
        <v>0</v>
      </c>
      <c r="M30" s="188">
        <f>SUM(M6:M29)</f>
        <v>0</v>
      </c>
      <c r="N30" s="164">
        <f t="shared" si="4"/>
        <v>0</v>
      </c>
      <c r="O30" s="189">
        <f>SUM(O6:O29)</f>
        <v>70</v>
      </c>
      <c r="P30" s="187">
        <f t="shared" si="5"/>
        <v>4.4757033248081841</v>
      </c>
      <c r="Q30" s="164">
        <f>SUM(Q6:Q29)</f>
        <v>0</v>
      </c>
      <c r="R30" s="164">
        <f t="shared" si="6"/>
        <v>0</v>
      </c>
      <c r="S30" s="164">
        <f>SUM(S6:S29)</f>
        <v>0</v>
      </c>
      <c r="T30" s="164">
        <f>SUM(T6:T29)</f>
        <v>0</v>
      </c>
      <c r="U30" s="164">
        <f>SUM(U6:U29)</f>
        <v>288</v>
      </c>
      <c r="V30" s="164">
        <f>SUM(V6:V29)</f>
        <v>354</v>
      </c>
      <c r="W30" s="164">
        <f>SUM(W6:W29)</f>
        <v>930</v>
      </c>
      <c r="X30" s="190" t="s">
        <v>35</v>
      </c>
      <c r="Y30" s="170">
        <f t="shared" si="7"/>
        <v>30889.33</v>
      </c>
      <c r="Z30" s="170">
        <f t="shared" ref="Z30:AH30" si="11">SUM(Z6:Z29)</f>
        <v>24714</v>
      </c>
      <c r="AA30" s="170">
        <f t="shared" si="11"/>
        <v>0</v>
      </c>
      <c r="AB30" s="170">
        <f>SUM(AB6:AB29)</f>
        <v>478.33</v>
      </c>
      <c r="AC30" s="170">
        <f t="shared" si="11"/>
        <v>93</v>
      </c>
      <c r="AD30" s="170">
        <f t="shared" si="11"/>
        <v>1564</v>
      </c>
      <c r="AE30" s="170">
        <f t="shared" si="11"/>
        <v>2608</v>
      </c>
      <c r="AF30" s="170">
        <f t="shared" si="11"/>
        <v>600</v>
      </c>
      <c r="AG30" s="170">
        <f t="shared" si="11"/>
        <v>832</v>
      </c>
      <c r="AH30" s="170">
        <f t="shared" si="11"/>
        <v>5225</v>
      </c>
      <c r="AI30" s="191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</row>
    <row r="31" spans="1:56" s="182" customFormat="1" ht="31.9" customHeight="1" x14ac:dyDescent="0.25">
      <c r="A31" s="136" t="s">
        <v>36</v>
      </c>
      <c r="B31" s="167">
        <v>12456</v>
      </c>
      <c r="C31" s="167">
        <v>41</v>
      </c>
      <c r="D31" s="167">
        <v>11611</v>
      </c>
      <c r="E31" s="167">
        <v>46</v>
      </c>
      <c r="F31" s="167">
        <v>1005</v>
      </c>
      <c r="G31" s="167">
        <v>10272</v>
      </c>
      <c r="H31" s="167">
        <v>312</v>
      </c>
      <c r="I31" s="167">
        <v>0</v>
      </c>
      <c r="J31" s="167">
        <v>22</v>
      </c>
      <c r="K31" s="176">
        <v>0</v>
      </c>
      <c r="L31" s="167">
        <v>0</v>
      </c>
      <c r="M31" s="176">
        <v>10</v>
      </c>
      <c r="N31" s="193">
        <v>9</v>
      </c>
      <c r="O31" s="212">
        <v>292</v>
      </c>
      <c r="P31" s="182">
        <v>19</v>
      </c>
      <c r="Q31" s="167">
        <v>423</v>
      </c>
      <c r="R31" s="165">
        <v>22</v>
      </c>
      <c r="S31" s="167">
        <v>120</v>
      </c>
      <c r="T31" s="167">
        <v>0</v>
      </c>
      <c r="U31" s="167">
        <v>2454</v>
      </c>
      <c r="V31" s="167">
        <v>2537</v>
      </c>
      <c r="W31" s="167">
        <v>2668</v>
      </c>
      <c r="X31" s="232"/>
      <c r="Y31" s="232"/>
      <c r="Z31" s="228"/>
      <c r="AA31" s="210"/>
      <c r="AB31" s="211"/>
      <c r="AC31" s="232"/>
      <c r="AD31" s="232"/>
      <c r="AE31" s="232"/>
      <c r="AF31" s="232"/>
      <c r="AG31" s="232"/>
      <c r="AH31" s="232"/>
      <c r="AI31" s="213"/>
    </row>
    <row r="32" spans="1:56" s="199" customFormat="1" ht="21.75" customHeight="1" x14ac:dyDescent="0.25">
      <c r="A32" s="194" t="s">
        <v>37</v>
      </c>
      <c r="B32" s="195">
        <f>B30-B31</f>
        <v>-8101</v>
      </c>
      <c r="C32" s="164"/>
      <c r="D32" s="164">
        <f>F32+G32+H32+J32</f>
        <v>-7326</v>
      </c>
      <c r="E32" s="164">
        <f t="shared" ref="E32:J32" si="12">E30-E31</f>
        <v>-28.661649267621591</v>
      </c>
      <c r="F32" s="164">
        <f t="shared" si="12"/>
        <v>-935</v>
      </c>
      <c r="G32" s="164">
        <f t="shared" si="12"/>
        <v>-6121</v>
      </c>
      <c r="H32" s="164">
        <f t="shared" si="12"/>
        <v>-312</v>
      </c>
      <c r="I32" s="164">
        <f t="shared" si="12"/>
        <v>0</v>
      </c>
      <c r="J32" s="164">
        <f t="shared" si="12"/>
        <v>42</v>
      </c>
      <c r="K32" s="188">
        <f>K30-K31</f>
        <v>0</v>
      </c>
      <c r="L32" s="167"/>
      <c r="M32" s="188">
        <f>M30-M31</f>
        <v>-10</v>
      </c>
      <c r="N32" s="167"/>
      <c r="O32" s="196">
        <f>O30-Q31</f>
        <v>-353</v>
      </c>
      <c r="P32" s="167"/>
      <c r="Q32" s="196">
        <f>Q30-S31</f>
        <v>-120</v>
      </c>
      <c r="R32" s="167"/>
      <c r="S32" s="164">
        <f>S30-S31</f>
        <v>-120</v>
      </c>
      <c r="T32" s="164">
        <f>T30-T31</f>
        <v>0</v>
      </c>
      <c r="U32" s="164">
        <f>U30-U31</f>
        <v>-2166</v>
      </c>
      <c r="V32" s="164">
        <f>V30-V31</f>
        <v>-2183</v>
      </c>
      <c r="W32" s="164">
        <f>W30-W31</f>
        <v>-1738</v>
      </c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97"/>
      <c r="AJ32" s="197"/>
      <c r="AK32" s="198"/>
      <c r="AL32" s="198"/>
      <c r="AM32" s="198"/>
      <c r="AN32" s="198"/>
      <c r="AO32" s="356"/>
      <c r="AP32" s="356"/>
      <c r="AQ32" s="356"/>
      <c r="AR32" s="356"/>
      <c r="AS32" s="356"/>
      <c r="AT32" s="356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</row>
    <row r="33" spans="1:36" x14ac:dyDescent="0.2">
      <c r="A33" s="125"/>
      <c r="B33" s="200"/>
      <c r="C33" s="201"/>
      <c r="D33" s="200"/>
      <c r="Q33" s="204"/>
      <c r="R33" s="204"/>
      <c r="S33" s="204"/>
      <c r="T33" s="204"/>
      <c r="Z33" s="205"/>
    </row>
    <row r="34" spans="1:36" x14ac:dyDescent="0.2">
      <c r="A34" s="125"/>
      <c r="O34" s="207"/>
    </row>
    <row r="35" spans="1:36" x14ac:dyDescent="0.2">
      <c r="A35" s="125"/>
      <c r="Y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</row>
    <row r="36" spans="1:36" x14ac:dyDescent="0.2">
      <c r="A36" s="125"/>
      <c r="Q36" s="207"/>
    </row>
    <row r="38" spans="1:36" x14ac:dyDescent="0.2">
      <c r="A38" s="125"/>
      <c r="N38" s="206"/>
      <c r="AE38" s="204"/>
      <c r="AF38" s="204"/>
      <c r="AG38" s="204"/>
      <c r="AH38" s="204"/>
    </row>
    <row r="39" spans="1:36" x14ac:dyDescent="0.2">
      <c r="A39" s="125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.7" right="0.7" top="0.75" bottom="0.75" header="0.3" footer="0.3"/>
  <pageSetup paperSize="9" scale="51" fitToWidth="2" orientation="landscape" r:id="rId1"/>
  <colBreaks count="1" manualBreakCount="1">
    <brk id="2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selection activeCell="U18" sqref="U18"/>
    </sheetView>
  </sheetViews>
  <sheetFormatPr defaultColWidth="8.7109375" defaultRowHeight="12.75" x14ac:dyDescent="0.2"/>
  <cols>
    <col min="1" max="1" width="26.85546875" style="202" customWidth="1"/>
    <col min="2" max="2" width="8.140625" style="206" customWidth="1"/>
    <col min="3" max="3" width="8" style="202" customWidth="1"/>
    <col min="4" max="4" width="8.5703125" style="206" customWidth="1"/>
    <col min="5" max="5" width="8.140625" style="202" customWidth="1"/>
    <col min="6" max="6" width="9.42578125" style="202" customWidth="1"/>
    <col min="7" max="7" width="8.7109375" style="202" customWidth="1"/>
    <col min="8" max="8" width="7.5703125" style="202" customWidth="1"/>
    <col min="9" max="9" width="10.5703125" style="202" customWidth="1"/>
    <col min="10" max="10" width="8.7109375" style="202" customWidth="1"/>
    <col min="11" max="11" width="7" style="202" customWidth="1"/>
    <col min="12" max="12" width="9" style="203" customWidth="1"/>
    <col min="13" max="13" width="7.7109375" style="202" customWidth="1"/>
    <col min="14" max="14" width="7" style="202" customWidth="1"/>
    <col min="15" max="16" width="6.7109375" style="202" customWidth="1"/>
    <col min="17" max="17" width="7" style="202" customWidth="1"/>
    <col min="18" max="18" width="8.85546875" style="202" customWidth="1"/>
    <col min="19" max="19" width="7.140625" style="202" customWidth="1"/>
    <col min="20" max="20" width="11.5703125" style="202" customWidth="1"/>
    <col min="21" max="21" width="9.28515625" style="202" customWidth="1"/>
    <col min="22" max="22" width="10" style="202" customWidth="1"/>
    <col min="23" max="23" width="15.28515625" style="202" customWidth="1"/>
    <col min="24" max="24" width="26.140625" style="202" customWidth="1"/>
    <col min="25" max="25" width="12.85546875" style="202" customWidth="1"/>
    <col min="26" max="26" width="17.42578125" style="208" customWidth="1"/>
    <col min="27" max="27" width="11" style="202" customWidth="1"/>
    <col min="28" max="28" width="14.140625" style="202" customWidth="1"/>
    <col min="29" max="29" width="12.5703125" style="202" customWidth="1"/>
    <col min="30" max="30" width="13.7109375" style="202" customWidth="1"/>
    <col min="31" max="31" width="15.42578125" style="202" customWidth="1"/>
    <col min="32" max="32" width="12.28515625" style="202" customWidth="1"/>
    <col min="33" max="33" width="10.140625" style="202" customWidth="1"/>
    <col min="34" max="34" width="14.140625" style="202" customWidth="1"/>
    <col min="35" max="35" width="8.85546875" style="125" hidden="1" customWidth="1"/>
    <col min="36" max="36" width="7.7109375" style="125" hidden="1" customWidth="1"/>
    <col min="37" max="37" width="7.85546875" style="125" customWidth="1"/>
    <col min="38" max="39" width="5.42578125" style="125" customWidth="1"/>
    <col min="40" max="40" width="9.28515625" style="125" customWidth="1"/>
    <col min="41" max="41" width="12" style="125" customWidth="1"/>
    <col min="42" max="42" width="8.5703125" style="125" customWidth="1"/>
    <col min="43" max="43" width="12" style="125" customWidth="1"/>
    <col min="44" max="44" width="11" style="125" customWidth="1"/>
    <col min="45" max="45" width="13.85546875" style="125" customWidth="1"/>
    <col min="46" max="46" width="12.5703125" style="125" customWidth="1"/>
    <col min="47" max="48" width="7.5703125" style="125" customWidth="1"/>
    <col min="49" max="49" width="16" style="125" customWidth="1"/>
    <col min="50" max="50" width="8.140625" style="125" customWidth="1"/>
    <col min="51" max="51" width="10" style="125" customWidth="1"/>
    <col min="52" max="52" width="9.140625" style="125" customWidth="1"/>
    <col min="53" max="53" width="6.42578125" style="125" customWidth="1"/>
    <col min="54" max="54" width="13.5703125" style="125" customWidth="1"/>
    <col min="55" max="16384" width="8.7109375" style="125"/>
  </cols>
  <sheetData>
    <row r="1" spans="1:56" ht="15.75" x14ac:dyDescent="0.25">
      <c r="A1" s="120"/>
      <c r="B1" s="121"/>
      <c r="C1" s="120"/>
      <c r="D1" s="120"/>
      <c r="E1" s="120"/>
      <c r="F1" s="361" t="s">
        <v>68</v>
      </c>
      <c r="G1" s="361"/>
      <c r="H1" s="361"/>
      <c r="I1" s="361"/>
      <c r="J1" s="361"/>
      <c r="K1" s="361"/>
      <c r="L1" s="361"/>
      <c r="M1" s="361"/>
      <c r="N1" s="120"/>
      <c r="O1" s="362"/>
      <c r="P1" s="363"/>
      <c r="Q1" s="363"/>
      <c r="R1" s="363"/>
      <c r="S1" s="363"/>
      <c r="T1" s="363"/>
      <c r="U1" s="363"/>
      <c r="V1" s="363"/>
      <c r="W1" s="236"/>
      <c r="X1" s="120"/>
      <c r="Y1" s="120"/>
      <c r="Z1" s="121"/>
      <c r="AA1" s="120"/>
      <c r="AB1" s="120"/>
      <c r="AC1" s="120"/>
      <c r="AD1" s="120"/>
      <c r="AE1" s="120"/>
      <c r="AF1" s="120"/>
      <c r="AG1" s="120"/>
      <c r="AH1" s="120"/>
      <c r="AI1" s="123"/>
      <c r="AJ1" s="123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1:56" ht="16.5" customHeight="1" x14ac:dyDescent="0.25">
      <c r="A2" s="120"/>
      <c r="B2" s="126"/>
      <c r="C2" s="127" t="s">
        <v>1</v>
      </c>
      <c r="D2" s="235"/>
      <c r="E2" s="129"/>
      <c r="F2" s="129"/>
      <c r="G2" s="367" t="s">
        <v>78</v>
      </c>
      <c r="H2" s="368"/>
      <c r="I2" s="368"/>
      <c r="J2" s="368"/>
      <c r="K2" s="368"/>
      <c r="L2" s="369"/>
      <c r="M2" s="130"/>
      <c r="N2" s="235"/>
      <c r="O2" s="364"/>
      <c r="P2" s="365"/>
      <c r="Q2" s="365"/>
      <c r="R2" s="365"/>
      <c r="S2" s="365"/>
      <c r="T2" s="365"/>
      <c r="U2" s="365"/>
      <c r="V2" s="366"/>
      <c r="W2" s="236"/>
      <c r="X2" s="370" t="s">
        <v>2</v>
      </c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123"/>
      <c r="AJ2" s="123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</row>
    <row r="3" spans="1:56" ht="19.899999999999999" customHeight="1" x14ac:dyDescent="0.2">
      <c r="A3" s="351" t="s">
        <v>3</v>
      </c>
      <c r="B3" s="351" t="s">
        <v>4</v>
      </c>
      <c r="C3" s="371"/>
      <c r="D3" s="351" t="s">
        <v>75</v>
      </c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52"/>
      <c r="U3" s="351" t="s">
        <v>72</v>
      </c>
      <c r="V3" s="351" t="s">
        <v>73</v>
      </c>
      <c r="W3" s="351" t="s">
        <v>8</v>
      </c>
      <c r="X3" s="358" t="s">
        <v>3</v>
      </c>
      <c r="Y3" s="351" t="s">
        <v>9</v>
      </c>
      <c r="Z3" s="351" t="s">
        <v>10</v>
      </c>
      <c r="AA3" s="351" t="s">
        <v>11</v>
      </c>
      <c r="AB3" s="351" t="s">
        <v>12</v>
      </c>
      <c r="AC3" s="351" t="s">
        <v>13</v>
      </c>
      <c r="AD3" s="351" t="s">
        <v>14</v>
      </c>
      <c r="AE3" s="351" t="s">
        <v>15</v>
      </c>
      <c r="AF3" s="351" t="s">
        <v>16</v>
      </c>
      <c r="AG3" s="351" t="s">
        <v>17</v>
      </c>
      <c r="AH3" s="351" t="s">
        <v>18</v>
      </c>
      <c r="AI3" s="123"/>
      <c r="AJ3" s="123"/>
      <c r="AK3" s="124"/>
      <c r="AL3" s="124"/>
      <c r="AM3" s="124"/>
      <c r="AN3" s="350"/>
      <c r="AO3" s="350"/>
      <c r="AP3" s="350"/>
      <c r="AQ3" s="350"/>
      <c r="AR3" s="350"/>
      <c r="AS3" s="350"/>
      <c r="AT3" s="350"/>
      <c r="AU3" s="350"/>
      <c r="AV3" s="350"/>
      <c r="AW3" s="350"/>
      <c r="AX3" s="124"/>
      <c r="AY3" s="124"/>
      <c r="AZ3" s="124"/>
      <c r="BA3" s="124"/>
      <c r="BB3" s="124"/>
    </row>
    <row r="4" spans="1:56" s="133" customFormat="1" ht="68.25" customHeight="1" x14ac:dyDescent="0.2">
      <c r="A4" s="354"/>
      <c r="B4" s="372"/>
      <c r="C4" s="373"/>
      <c r="D4" s="375" t="s">
        <v>19</v>
      </c>
      <c r="E4" s="376"/>
      <c r="F4" s="351" t="s">
        <v>20</v>
      </c>
      <c r="G4" s="374"/>
      <c r="H4" s="374"/>
      <c r="I4" s="374"/>
      <c r="J4" s="352"/>
      <c r="K4" s="375" t="s">
        <v>21</v>
      </c>
      <c r="L4" s="376"/>
      <c r="M4" s="375" t="s">
        <v>22</v>
      </c>
      <c r="N4" s="376"/>
      <c r="O4" s="351" t="s">
        <v>23</v>
      </c>
      <c r="P4" s="352"/>
      <c r="Q4" s="351" t="s">
        <v>15</v>
      </c>
      <c r="R4" s="352"/>
      <c r="S4" s="238" t="s">
        <v>17</v>
      </c>
      <c r="T4" s="238" t="s">
        <v>16</v>
      </c>
      <c r="U4" s="354"/>
      <c r="V4" s="354"/>
      <c r="W4" s="354"/>
      <c r="X4" s="359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3"/>
      <c r="AJ4" s="353"/>
      <c r="AK4" s="124"/>
      <c r="AL4" s="124"/>
      <c r="AM4" s="124"/>
      <c r="AN4" s="350"/>
      <c r="AO4" s="350"/>
      <c r="AP4" s="350"/>
      <c r="AQ4" s="350"/>
      <c r="AR4" s="350"/>
      <c r="AS4" s="350"/>
      <c r="AT4" s="350"/>
      <c r="AU4" s="350"/>
      <c r="AV4" s="350"/>
      <c r="AW4" s="350"/>
      <c r="AX4" s="124"/>
      <c r="AY4" s="124"/>
      <c r="AZ4" s="124"/>
      <c r="BA4" s="124"/>
      <c r="BB4" s="132"/>
      <c r="BC4" s="132"/>
      <c r="BD4" s="132"/>
    </row>
    <row r="5" spans="1:56" s="142" customFormat="1" ht="43.9" customHeight="1" x14ac:dyDescent="0.2">
      <c r="A5" s="355"/>
      <c r="B5" s="134" t="s">
        <v>25</v>
      </c>
      <c r="C5" s="135" t="s">
        <v>26</v>
      </c>
      <c r="D5" s="136" t="s">
        <v>25</v>
      </c>
      <c r="E5" s="137" t="s">
        <v>26</v>
      </c>
      <c r="F5" s="138" t="s">
        <v>27</v>
      </c>
      <c r="G5" s="138" t="s">
        <v>28</v>
      </c>
      <c r="H5" s="135" t="s">
        <v>29</v>
      </c>
      <c r="I5" s="136" t="s">
        <v>30</v>
      </c>
      <c r="J5" s="136" t="s">
        <v>70</v>
      </c>
      <c r="K5" s="139" t="s">
        <v>25</v>
      </c>
      <c r="L5" s="136" t="s">
        <v>32</v>
      </c>
      <c r="M5" s="139" t="s">
        <v>25</v>
      </c>
      <c r="N5" s="136" t="s">
        <v>32</v>
      </c>
      <c r="O5" s="136" t="s">
        <v>25</v>
      </c>
      <c r="P5" s="136" t="s">
        <v>32</v>
      </c>
      <c r="Q5" s="136" t="s">
        <v>25</v>
      </c>
      <c r="R5" s="136" t="s">
        <v>33</v>
      </c>
      <c r="S5" s="136" t="s">
        <v>25</v>
      </c>
      <c r="T5" s="136" t="s">
        <v>25</v>
      </c>
      <c r="U5" s="355"/>
      <c r="V5" s="355"/>
      <c r="W5" s="355"/>
      <c r="X5" s="360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140"/>
      <c r="AJ5" s="24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43"/>
      <c r="BB5" s="132"/>
    </row>
    <row r="6" spans="1:56" s="159" customFormat="1" ht="16.5" customHeight="1" x14ac:dyDescent="0.25">
      <c r="A6" s="144" t="s">
        <v>38</v>
      </c>
      <c r="B6" s="145">
        <f>D6+K6+M6+O6+Q6+T6+S6</f>
        <v>0</v>
      </c>
      <c r="C6" s="146">
        <f t="shared" ref="C6:C30" si="0">B6/Y6*100</f>
        <v>0</v>
      </c>
      <c r="D6" s="147">
        <f t="shared" ref="D6:D30" si="1">F6+G6+H6+I6+J6</f>
        <v>0</v>
      </c>
      <c r="E6" s="146">
        <f t="shared" ref="E6:E30" si="2">D6/Z6*100</f>
        <v>0</v>
      </c>
      <c r="F6" s="148"/>
      <c r="G6" s="148"/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/>
      <c r="T6" s="148"/>
      <c r="U6" s="151"/>
      <c r="V6" s="151">
        <v>30</v>
      </c>
      <c r="W6" s="151"/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316</v>
      </c>
      <c r="C7" s="146">
        <f t="shared" si="0"/>
        <v>15.551181102362206</v>
      </c>
      <c r="D7" s="147">
        <f t="shared" si="1"/>
        <v>146</v>
      </c>
      <c r="E7" s="146">
        <f t="shared" si="2"/>
        <v>10.20979020979021</v>
      </c>
      <c r="F7" s="148"/>
      <c r="G7" s="148">
        <v>146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>
        <v>120</v>
      </c>
      <c r="P7" s="146">
        <f t="shared" si="5"/>
        <v>46.153846153846153</v>
      </c>
      <c r="Q7" s="151"/>
      <c r="R7" s="146">
        <f t="shared" si="6"/>
        <v>0</v>
      </c>
      <c r="S7" s="148">
        <v>50</v>
      </c>
      <c r="T7" s="148"/>
      <c r="U7" s="151">
        <v>20</v>
      </c>
      <c r="V7" s="151">
        <v>316</v>
      </c>
      <c r="W7" s="151">
        <v>196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65</v>
      </c>
      <c r="C8" s="146">
        <f t="shared" si="0"/>
        <v>6.035283194057568</v>
      </c>
      <c r="D8" s="147">
        <f t="shared" si="1"/>
        <v>65</v>
      </c>
      <c r="E8" s="146">
        <f t="shared" si="2"/>
        <v>7.7937649880095927</v>
      </c>
      <c r="F8" s="148"/>
      <c r="G8" s="148">
        <v>65</v>
      </c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>
        <v>99</v>
      </c>
      <c r="W8" s="151">
        <v>65</v>
      </c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543</v>
      </c>
      <c r="C9" s="146">
        <f t="shared" si="0"/>
        <v>30.116472545757073</v>
      </c>
      <c r="D9" s="147">
        <f t="shared" si="1"/>
        <v>543</v>
      </c>
      <c r="E9" s="146">
        <f t="shared" si="2"/>
        <v>47.217391304347828</v>
      </c>
      <c r="F9" s="148"/>
      <c r="G9" s="148">
        <v>543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/>
      <c r="R9" s="146">
        <f t="shared" si="6"/>
        <v>0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30" si="9">D10+K10+M10+O10+Q10+T10+S10</f>
        <v>250</v>
      </c>
      <c r="C10" s="146">
        <f t="shared" si="0"/>
        <v>13.164823591363875</v>
      </c>
      <c r="D10" s="147">
        <f t="shared" si="1"/>
        <v>250</v>
      </c>
      <c r="E10" s="146">
        <f t="shared" si="2"/>
        <v>15.206812652068127</v>
      </c>
      <c r="F10" s="148"/>
      <c r="G10" s="148">
        <v>250</v>
      </c>
      <c r="H10" s="148"/>
      <c r="I10" s="148"/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/>
      <c r="P10" s="146">
        <f t="shared" si="5"/>
        <v>0</v>
      </c>
      <c r="Q10" s="151"/>
      <c r="R10" s="146" t="e">
        <f t="shared" si="6"/>
        <v>#DIV/0!</v>
      </c>
      <c r="S10" s="148"/>
      <c r="T10" s="148"/>
      <c r="U10" s="151"/>
      <c r="V10" s="151">
        <v>152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736</v>
      </c>
      <c r="C11" s="146">
        <f t="shared" si="0"/>
        <v>16.539325842696627</v>
      </c>
      <c r="D11" s="147">
        <f t="shared" si="1"/>
        <v>736</v>
      </c>
      <c r="E11" s="146">
        <f t="shared" si="2"/>
        <v>19.368421052631579</v>
      </c>
      <c r="F11" s="148"/>
      <c r="G11" s="148">
        <v>736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/>
      <c r="T11" s="148"/>
      <c r="U11" s="151"/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27</v>
      </c>
      <c r="C12" s="146">
        <f t="shared" si="0"/>
        <v>3.576158940397351</v>
      </c>
      <c r="D12" s="147">
        <f t="shared" si="1"/>
        <v>27</v>
      </c>
      <c r="E12" s="146">
        <f t="shared" si="2"/>
        <v>3.79746835443038</v>
      </c>
      <c r="F12" s="148"/>
      <c r="G12" s="148">
        <v>27</v>
      </c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934</v>
      </c>
      <c r="C13" s="146">
        <f t="shared" si="0"/>
        <v>30.66316480630335</v>
      </c>
      <c r="D13" s="147">
        <f t="shared" si="1"/>
        <v>889</v>
      </c>
      <c r="E13" s="146">
        <f t="shared" si="2"/>
        <v>38.007695596408716</v>
      </c>
      <c r="F13" s="148"/>
      <c r="G13" s="148">
        <v>825</v>
      </c>
      <c r="H13" s="148"/>
      <c r="I13" s="148"/>
      <c r="J13" s="148">
        <v>64</v>
      </c>
      <c r="K13" s="149"/>
      <c r="L13" s="148">
        <f t="shared" si="3"/>
        <v>0</v>
      </c>
      <c r="M13" s="150"/>
      <c r="N13" s="146">
        <f t="shared" si="4"/>
        <v>0</v>
      </c>
      <c r="O13" s="151"/>
      <c r="P13" s="146">
        <f t="shared" si="5"/>
        <v>0</v>
      </c>
      <c r="Q13" s="151">
        <v>45</v>
      </c>
      <c r="R13" s="146">
        <f t="shared" si="6"/>
        <v>45</v>
      </c>
      <c r="S13" s="148"/>
      <c r="T13" s="148"/>
      <c r="U13" s="151">
        <v>165</v>
      </c>
      <c r="V13" s="151"/>
      <c r="W13" s="151">
        <v>889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600</v>
      </c>
      <c r="C14" s="146">
        <f t="shared" si="0"/>
        <v>20.696791997240428</v>
      </c>
      <c r="D14" s="147">
        <f t="shared" si="1"/>
        <v>600</v>
      </c>
      <c r="E14" s="146">
        <f t="shared" si="2"/>
        <v>23.923444976076556</v>
      </c>
      <c r="F14" s="148"/>
      <c r="G14" s="148">
        <v>600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/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15</v>
      </c>
      <c r="C15" s="146">
        <f t="shared" si="0"/>
        <v>4.0871934604904636</v>
      </c>
      <c r="D15" s="147">
        <f t="shared" si="1"/>
        <v>0</v>
      </c>
      <c r="E15" s="146">
        <f t="shared" si="2"/>
        <v>0</v>
      </c>
      <c r="F15" s="148"/>
      <c r="G15" s="148"/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/>
      <c r="P15" s="146">
        <f t="shared" si="5"/>
        <v>0</v>
      </c>
      <c r="Q15" s="151">
        <v>15</v>
      </c>
      <c r="R15" s="146">
        <f t="shared" si="6"/>
        <v>9.375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318</v>
      </c>
      <c r="C16" s="146">
        <f t="shared" si="0"/>
        <v>22.473498233215548</v>
      </c>
      <c r="D16" s="147">
        <f t="shared" si="1"/>
        <v>318</v>
      </c>
      <c r="E16" s="146">
        <f t="shared" si="2"/>
        <v>26.172839506172842</v>
      </c>
      <c r="F16" s="148"/>
      <c r="G16" s="148">
        <v>288</v>
      </c>
      <c r="H16" s="148">
        <v>30</v>
      </c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/>
      <c r="P16" s="146">
        <f t="shared" si="5"/>
        <v>0</v>
      </c>
      <c r="Q16" s="151"/>
      <c r="R16" s="146" t="e">
        <f t="shared" si="6"/>
        <v>#DIV/0!</v>
      </c>
      <c r="S16" s="148"/>
      <c r="T16" s="148"/>
      <c r="U16" s="151"/>
      <c r="V16" s="151"/>
      <c r="W16" s="151"/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6" s="159" customFormat="1" ht="15.75" x14ac:dyDescent="0.25">
      <c r="A17" s="144" t="s">
        <v>49</v>
      </c>
      <c r="B17" s="145">
        <f t="shared" si="9"/>
        <v>0</v>
      </c>
      <c r="C17" s="146">
        <f t="shared" si="0"/>
        <v>0</v>
      </c>
      <c r="D17" s="147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/>
      <c r="P17" s="146">
        <f t="shared" si="5"/>
        <v>0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6" s="159" customFormat="1" ht="15.75" x14ac:dyDescent="0.25">
      <c r="A18" s="144" t="s">
        <v>50</v>
      </c>
      <c r="B18" s="145">
        <f t="shared" si="9"/>
        <v>1975</v>
      </c>
      <c r="C18" s="146">
        <f t="shared" si="0"/>
        <v>24.820912404172425</v>
      </c>
      <c r="D18" s="147">
        <f t="shared" si="1"/>
        <v>1975</v>
      </c>
      <c r="E18" s="146">
        <f t="shared" si="2"/>
        <v>27.93098571630604</v>
      </c>
      <c r="F18" s="148">
        <v>538</v>
      </c>
      <c r="G18" s="148">
        <v>1437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/>
      <c r="R18" s="146">
        <f t="shared" si="6"/>
        <v>0</v>
      </c>
      <c r="S18" s="148"/>
      <c r="T18" s="148"/>
      <c r="U18" s="151">
        <v>257</v>
      </c>
      <c r="V18" s="151">
        <v>48</v>
      </c>
      <c r="W18" s="151">
        <v>0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6" s="159" customFormat="1" ht="15.75" x14ac:dyDescent="0.25">
      <c r="A19" s="144" t="s">
        <v>51</v>
      </c>
      <c r="B19" s="145">
        <f t="shared" si="9"/>
        <v>0</v>
      </c>
      <c r="C19" s="146">
        <f t="shared" si="0"/>
        <v>0</v>
      </c>
      <c r="D19" s="147">
        <f t="shared" si="1"/>
        <v>0</v>
      </c>
      <c r="E19" s="146">
        <f t="shared" si="2"/>
        <v>0</v>
      </c>
      <c r="F19" s="148"/>
      <c r="G19" s="148"/>
      <c r="H19" s="148"/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/>
      <c r="W19" s="151"/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6" s="159" customFormat="1" ht="15.75" x14ac:dyDescent="0.25">
      <c r="A20" s="144" t="s">
        <v>52</v>
      </c>
      <c r="B20" s="145">
        <f t="shared" si="9"/>
        <v>60</v>
      </c>
      <c r="C20" s="146">
        <f t="shared" si="0"/>
        <v>14.354066985645932</v>
      </c>
      <c r="D20" s="147">
        <f t="shared" si="1"/>
        <v>60</v>
      </c>
      <c r="E20" s="146">
        <f t="shared" si="2"/>
        <v>14.354066985645932</v>
      </c>
      <c r="F20" s="148"/>
      <c r="G20" s="148">
        <v>60</v>
      </c>
      <c r="H20" s="148"/>
      <c r="I20" s="148"/>
      <c r="J20" s="148"/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6" s="175" customFormat="1" ht="15" customHeight="1" x14ac:dyDescent="0.25">
      <c r="A21" s="163" t="s">
        <v>53</v>
      </c>
      <c r="B21" s="164">
        <f t="shared" si="9"/>
        <v>0</v>
      </c>
      <c r="C21" s="165">
        <f t="shared" si="0"/>
        <v>0</v>
      </c>
      <c r="D21" s="237">
        <f t="shared" si="1"/>
        <v>0</v>
      </c>
      <c r="E21" s="165" t="e">
        <f t="shared" si="2"/>
        <v>#DIV/0!</v>
      </c>
      <c r="F21" s="167"/>
      <c r="G21" s="167"/>
      <c r="H21" s="167"/>
      <c r="I21" s="167"/>
      <c r="J21" s="167"/>
      <c r="K21" s="139"/>
      <c r="L21" s="167" t="e">
        <f t="shared" si="3"/>
        <v>#DIV/0!</v>
      </c>
      <c r="M21" s="168"/>
      <c r="N21" s="165" t="e">
        <f t="shared" si="4"/>
        <v>#DIV/0!</v>
      </c>
      <c r="O21" s="136"/>
      <c r="P21" s="165" t="e">
        <f t="shared" si="5"/>
        <v>#DIV/0!</v>
      </c>
      <c r="Q21" s="136"/>
      <c r="R21" s="165">
        <f t="shared" si="6"/>
        <v>0</v>
      </c>
      <c r="S21" s="167"/>
      <c r="T21" s="167"/>
      <c r="U21" s="136"/>
      <c r="V21" s="136"/>
      <c r="W21" s="136"/>
      <c r="X21" s="169" t="s">
        <v>53</v>
      </c>
      <c r="Y21" s="170">
        <f t="shared" si="7"/>
        <v>58</v>
      </c>
      <c r="Z21" s="136"/>
      <c r="AA21" s="167"/>
      <c r="AB21" s="136"/>
      <c r="AC21" s="136"/>
      <c r="AD21" s="136"/>
      <c r="AE21" s="136">
        <v>58</v>
      </c>
      <c r="AF21" s="136"/>
      <c r="AG21" s="136"/>
      <c r="AH21" s="136"/>
      <c r="AI21" s="171">
        <v>39</v>
      </c>
      <c r="AJ21" s="123">
        <v>238</v>
      </c>
      <c r="AK21" s="123"/>
      <c r="AL21" s="123"/>
      <c r="AM21" s="123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3"/>
      <c r="AY21" s="123"/>
      <c r="AZ21" s="123"/>
      <c r="BA21" s="123"/>
      <c r="BB21" s="174"/>
    </row>
    <row r="22" spans="1:56" s="185" customFormat="1" ht="15.75" x14ac:dyDescent="0.25">
      <c r="A22" s="169" t="s">
        <v>54</v>
      </c>
      <c r="B22" s="164">
        <f t="shared" si="9"/>
        <v>0</v>
      </c>
      <c r="C22" s="165">
        <f t="shared" si="0"/>
        <v>0</v>
      </c>
      <c r="D22" s="237">
        <f t="shared" si="1"/>
        <v>0</v>
      </c>
      <c r="E22" s="165" t="e">
        <f t="shared" si="2"/>
        <v>#DIV/0!</v>
      </c>
      <c r="F22" s="167"/>
      <c r="G22" s="167"/>
      <c r="H22" s="167"/>
      <c r="I22" s="167"/>
      <c r="J22" s="167"/>
      <c r="K22" s="139"/>
      <c r="L22" s="167">
        <f t="shared" si="3"/>
        <v>0</v>
      </c>
      <c r="M22" s="168"/>
      <c r="N22" s="167" t="e">
        <f t="shared" si="4"/>
        <v>#DIV/0!</v>
      </c>
      <c r="O22" s="136"/>
      <c r="P22" s="165" t="e">
        <f t="shared" si="5"/>
        <v>#DIV/0!</v>
      </c>
      <c r="Q22" s="136"/>
      <c r="R22" s="165" t="e">
        <f t="shared" si="6"/>
        <v>#DIV/0!</v>
      </c>
      <c r="S22" s="167"/>
      <c r="T22" s="167"/>
      <c r="U22" s="136"/>
      <c r="V22" s="136"/>
      <c r="W22" s="136"/>
      <c r="X22" s="169" t="s">
        <v>54</v>
      </c>
      <c r="Y22" s="170">
        <f t="shared" si="7"/>
        <v>83.33</v>
      </c>
      <c r="Z22" s="179"/>
      <c r="AA22" s="167"/>
      <c r="AB22" s="136">
        <v>83.33</v>
      </c>
      <c r="AC22" s="136"/>
      <c r="AD22" s="136"/>
      <c r="AE22" s="136"/>
      <c r="AF22" s="136"/>
      <c r="AG22" s="136"/>
      <c r="AH22" s="179"/>
      <c r="AI22" s="180"/>
      <c r="AJ22" s="181"/>
      <c r="AK22" s="181"/>
      <c r="AL22" s="181"/>
      <c r="AM22" s="181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3"/>
      <c r="AY22" s="181"/>
      <c r="AZ22" s="181"/>
      <c r="BA22" s="181"/>
      <c r="BB22" s="184"/>
    </row>
    <row r="23" spans="1:56" s="185" customFormat="1" ht="15.75" x14ac:dyDescent="0.25">
      <c r="A23" s="169" t="s">
        <v>55</v>
      </c>
      <c r="B23" s="164">
        <f t="shared" si="9"/>
        <v>0</v>
      </c>
      <c r="C23" s="165">
        <f t="shared" si="0"/>
        <v>0</v>
      </c>
      <c r="D23" s="237">
        <f t="shared" si="1"/>
        <v>0</v>
      </c>
      <c r="E23" s="165" t="e">
        <f t="shared" si="2"/>
        <v>#DIV/0!</v>
      </c>
      <c r="F23" s="167"/>
      <c r="G23" s="167"/>
      <c r="H23" s="167"/>
      <c r="I23" s="167"/>
      <c r="J23" s="167"/>
      <c r="K23" s="139"/>
      <c r="L23" s="167">
        <f t="shared" si="3"/>
        <v>0</v>
      </c>
      <c r="M23" s="168"/>
      <c r="N23" s="167" t="e">
        <f t="shared" si="4"/>
        <v>#DIV/0!</v>
      </c>
      <c r="O23" s="136"/>
      <c r="P23" s="165" t="e">
        <f t="shared" si="5"/>
        <v>#DIV/0!</v>
      </c>
      <c r="Q23" s="136"/>
      <c r="R23" s="165" t="e">
        <f t="shared" si="6"/>
        <v>#DIV/0!</v>
      </c>
      <c r="S23" s="167"/>
      <c r="T23" s="167"/>
      <c r="U23" s="136"/>
      <c r="V23" s="136"/>
      <c r="W23" s="136"/>
      <c r="X23" s="169" t="s">
        <v>55</v>
      </c>
      <c r="Y23" s="170">
        <f t="shared" si="7"/>
        <v>78</v>
      </c>
      <c r="Z23" s="179"/>
      <c r="AA23" s="167"/>
      <c r="AB23" s="136">
        <v>78</v>
      </c>
      <c r="AC23" s="136"/>
      <c r="AD23" s="136"/>
      <c r="AE23" s="136"/>
      <c r="AF23" s="136"/>
      <c r="AG23" s="136"/>
      <c r="AH23" s="179"/>
      <c r="AI23" s="180"/>
      <c r="AJ23" s="181"/>
      <c r="AK23" s="181"/>
      <c r="AL23" s="181"/>
      <c r="AM23" s="181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3"/>
      <c r="AY23" s="181"/>
      <c r="AZ23" s="181"/>
      <c r="BA23" s="181"/>
      <c r="BB23" s="184"/>
    </row>
    <row r="24" spans="1:56" s="185" customFormat="1" ht="15.75" x14ac:dyDescent="0.25">
      <c r="A24" s="169" t="s">
        <v>56</v>
      </c>
      <c r="B24" s="164">
        <f t="shared" si="9"/>
        <v>0</v>
      </c>
      <c r="C24" s="165" t="e">
        <f t="shared" si="0"/>
        <v>#DIV/0!</v>
      </c>
      <c r="D24" s="237">
        <f t="shared" si="1"/>
        <v>0</v>
      </c>
      <c r="E24" s="165" t="e">
        <f t="shared" si="2"/>
        <v>#DIV/0!</v>
      </c>
      <c r="F24" s="167"/>
      <c r="G24" s="167"/>
      <c r="H24" s="167"/>
      <c r="I24" s="167"/>
      <c r="J24" s="167"/>
      <c r="K24" s="139"/>
      <c r="L24" s="167" t="e">
        <f t="shared" si="3"/>
        <v>#DIV/0!</v>
      </c>
      <c r="M24" s="168"/>
      <c r="N24" s="167" t="e">
        <f t="shared" si="4"/>
        <v>#DIV/0!</v>
      </c>
      <c r="O24" s="136"/>
      <c r="P24" s="165" t="e">
        <f t="shared" si="5"/>
        <v>#DIV/0!</v>
      </c>
      <c r="Q24" s="136"/>
      <c r="R24" s="165" t="e">
        <f t="shared" si="6"/>
        <v>#DIV/0!</v>
      </c>
      <c r="S24" s="167"/>
      <c r="T24" s="167"/>
      <c r="U24" s="136"/>
      <c r="V24" s="136"/>
      <c r="W24" s="136"/>
      <c r="X24" s="169" t="s">
        <v>56</v>
      </c>
      <c r="Y24" s="170">
        <f t="shared" si="7"/>
        <v>0</v>
      </c>
      <c r="Z24" s="179"/>
      <c r="AA24" s="167"/>
      <c r="AB24" s="136"/>
      <c r="AC24" s="136"/>
      <c r="AD24" s="136"/>
      <c r="AE24" s="136"/>
      <c r="AF24" s="136"/>
      <c r="AG24" s="136"/>
      <c r="AH24" s="179"/>
      <c r="AI24" s="180"/>
      <c r="AJ24" s="181"/>
      <c r="AK24" s="181"/>
      <c r="AL24" s="181"/>
      <c r="AM24" s="181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3"/>
      <c r="AY24" s="181"/>
      <c r="AZ24" s="181"/>
      <c r="BA24" s="181"/>
      <c r="BB24" s="184"/>
    </row>
    <row r="25" spans="1:56" s="185" customFormat="1" ht="15.75" x14ac:dyDescent="0.25">
      <c r="A25" s="169" t="s">
        <v>57</v>
      </c>
      <c r="B25" s="164">
        <f t="shared" si="9"/>
        <v>0</v>
      </c>
      <c r="C25" s="165">
        <f t="shared" si="0"/>
        <v>0</v>
      </c>
      <c r="D25" s="237">
        <f t="shared" si="1"/>
        <v>0</v>
      </c>
      <c r="E25" s="165" t="e">
        <f t="shared" si="2"/>
        <v>#DIV/0!</v>
      </c>
      <c r="F25" s="167"/>
      <c r="G25" s="167"/>
      <c r="H25" s="167"/>
      <c r="I25" s="167"/>
      <c r="J25" s="167"/>
      <c r="K25" s="139"/>
      <c r="L25" s="167">
        <f t="shared" si="3"/>
        <v>0</v>
      </c>
      <c r="M25" s="168"/>
      <c r="N25" s="167">
        <f t="shared" si="4"/>
        <v>0</v>
      </c>
      <c r="O25" s="136"/>
      <c r="P25" s="165" t="e">
        <f t="shared" si="5"/>
        <v>#DIV/0!</v>
      </c>
      <c r="Q25" s="136"/>
      <c r="R25" s="165" t="e">
        <f t="shared" si="6"/>
        <v>#DIV/0!</v>
      </c>
      <c r="S25" s="167"/>
      <c r="T25" s="167"/>
      <c r="U25" s="136"/>
      <c r="V25" s="136"/>
      <c r="W25" s="136"/>
      <c r="X25" s="169" t="s">
        <v>57</v>
      </c>
      <c r="Y25" s="170">
        <f t="shared" si="7"/>
        <v>115</v>
      </c>
      <c r="Z25" s="179"/>
      <c r="AA25" s="167"/>
      <c r="AB25" s="136">
        <v>100</v>
      </c>
      <c r="AC25" s="136">
        <v>15</v>
      </c>
      <c r="AD25" s="136"/>
      <c r="AE25" s="136"/>
      <c r="AF25" s="136"/>
      <c r="AG25" s="136"/>
      <c r="AH25" s="179"/>
      <c r="AI25" s="180"/>
      <c r="AJ25" s="181"/>
      <c r="AK25" s="181"/>
      <c r="AL25" s="181"/>
      <c r="AM25" s="181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3"/>
      <c r="AY25" s="181"/>
      <c r="AZ25" s="181"/>
      <c r="BA25" s="181"/>
      <c r="BB25" s="184"/>
    </row>
    <row r="26" spans="1:56" s="185" customFormat="1" ht="15.75" x14ac:dyDescent="0.25">
      <c r="A26" s="169" t="s">
        <v>58</v>
      </c>
      <c r="B26" s="164">
        <f t="shared" si="9"/>
        <v>0</v>
      </c>
      <c r="C26" s="165">
        <f t="shared" si="0"/>
        <v>0</v>
      </c>
      <c r="D26" s="237">
        <f t="shared" si="1"/>
        <v>0</v>
      </c>
      <c r="E26" s="165" t="e">
        <f t="shared" si="2"/>
        <v>#DIV/0!</v>
      </c>
      <c r="F26" s="167"/>
      <c r="G26" s="167"/>
      <c r="H26" s="167"/>
      <c r="I26" s="167"/>
      <c r="J26" s="167"/>
      <c r="K26" s="139"/>
      <c r="L26" s="167">
        <f t="shared" si="3"/>
        <v>0</v>
      </c>
      <c r="M26" s="168"/>
      <c r="N26" s="167" t="e">
        <f t="shared" si="4"/>
        <v>#DIV/0!</v>
      </c>
      <c r="O26" s="136"/>
      <c r="P26" s="165" t="e">
        <f t="shared" si="5"/>
        <v>#DIV/0!</v>
      </c>
      <c r="Q26" s="136"/>
      <c r="R26" s="165" t="e">
        <f t="shared" si="6"/>
        <v>#DIV/0!</v>
      </c>
      <c r="S26" s="167"/>
      <c r="T26" s="167"/>
      <c r="U26" s="136"/>
      <c r="V26" s="136"/>
      <c r="W26" s="136"/>
      <c r="X26" s="169" t="s">
        <v>58</v>
      </c>
      <c r="Y26" s="170">
        <f t="shared" si="7"/>
        <v>7</v>
      </c>
      <c r="Z26" s="179"/>
      <c r="AA26" s="167"/>
      <c r="AB26" s="136">
        <v>7</v>
      </c>
      <c r="AC26" s="136"/>
      <c r="AD26" s="136"/>
      <c r="AE26" s="136"/>
      <c r="AF26" s="136"/>
      <c r="AG26" s="136"/>
      <c r="AH26" s="179"/>
      <c r="AI26" s="180"/>
      <c r="AJ26" s="181"/>
      <c r="AK26" s="181"/>
      <c r="AL26" s="181"/>
      <c r="AM26" s="181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3"/>
      <c r="AY26" s="181"/>
      <c r="AZ26" s="181"/>
      <c r="BA26" s="181"/>
      <c r="BB26" s="184"/>
    </row>
    <row r="27" spans="1:56" s="185" customFormat="1" ht="15.75" x14ac:dyDescent="0.25">
      <c r="A27" s="169" t="s">
        <v>59</v>
      </c>
      <c r="B27" s="164">
        <f t="shared" si="9"/>
        <v>0</v>
      </c>
      <c r="C27" s="165">
        <f t="shared" si="0"/>
        <v>0</v>
      </c>
      <c r="D27" s="237">
        <f t="shared" si="1"/>
        <v>0</v>
      </c>
      <c r="E27" s="165" t="e">
        <f t="shared" si="2"/>
        <v>#DIV/0!</v>
      </c>
      <c r="F27" s="167"/>
      <c r="G27" s="167"/>
      <c r="H27" s="167"/>
      <c r="I27" s="167"/>
      <c r="J27" s="167"/>
      <c r="K27" s="139"/>
      <c r="L27" s="167">
        <f t="shared" si="3"/>
        <v>0</v>
      </c>
      <c r="M27" s="168"/>
      <c r="N27" s="167">
        <f t="shared" si="4"/>
        <v>0</v>
      </c>
      <c r="O27" s="136"/>
      <c r="P27" s="165" t="e">
        <f t="shared" si="5"/>
        <v>#DIV/0!</v>
      </c>
      <c r="Q27" s="136"/>
      <c r="R27" s="165" t="e">
        <f t="shared" si="6"/>
        <v>#DIV/0!</v>
      </c>
      <c r="S27" s="167"/>
      <c r="T27" s="167"/>
      <c r="U27" s="136"/>
      <c r="V27" s="136"/>
      <c r="W27" s="136"/>
      <c r="X27" s="169" t="s">
        <v>59</v>
      </c>
      <c r="Y27" s="170">
        <f t="shared" si="7"/>
        <v>66</v>
      </c>
      <c r="Z27" s="179"/>
      <c r="AA27" s="167"/>
      <c r="AB27" s="136">
        <v>50</v>
      </c>
      <c r="AC27" s="136">
        <v>16</v>
      </c>
      <c r="AD27" s="136"/>
      <c r="AE27" s="136"/>
      <c r="AF27" s="136"/>
      <c r="AG27" s="136"/>
      <c r="AH27" s="179"/>
      <c r="AI27" s="180"/>
      <c r="AJ27" s="181"/>
      <c r="AK27" s="181"/>
      <c r="AL27" s="181"/>
      <c r="AM27" s="181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3"/>
      <c r="AY27" s="181"/>
      <c r="AZ27" s="181"/>
      <c r="BA27" s="181"/>
      <c r="BB27" s="184"/>
    </row>
    <row r="28" spans="1:56" s="185" customFormat="1" ht="15.75" x14ac:dyDescent="0.25">
      <c r="A28" s="169" t="s">
        <v>61</v>
      </c>
      <c r="B28" s="164">
        <f t="shared" si="9"/>
        <v>0</v>
      </c>
      <c r="C28" s="165" t="e">
        <f t="shared" si="0"/>
        <v>#DIV/0!</v>
      </c>
      <c r="D28" s="237">
        <f t="shared" si="1"/>
        <v>0</v>
      </c>
      <c r="E28" s="165" t="e">
        <f t="shared" si="2"/>
        <v>#DIV/0!</v>
      </c>
      <c r="F28" s="167"/>
      <c r="G28" s="167"/>
      <c r="H28" s="167"/>
      <c r="I28" s="167"/>
      <c r="J28" s="167"/>
      <c r="K28" s="139"/>
      <c r="L28" s="167" t="e">
        <f t="shared" si="3"/>
        <v>#DIV/0!</v>
      </c>
      <c r="M28" s="168"/>
      <c r="N28" s="167" t="e">
        <f t="shared" si="4"/>
        <v>#DIV/0!</v>
      </c>
      <c r="O28" s="136"/>
      <c r="P28" s="165" t="e">
        <f t="shared" si="5"/>
        <v>#DIV/0!</v>
      </c>
      <c r="Q28" s="136"/>
      <c r="R28" s="165" t="e">
        <f t="shared" si="6"/>
        <v>#DIV/0!</v>
      </c>
      <c r="S28" s="167"/>
      <c r="T28" s="167"/>
      <c r="U28" s="136"/>
      <c r="V28" s="136"/>
      <c r="W28" s="136"/>
      <c r="X28" s="169" t="s">
        <v>61</v>
      </c>
      <c r="Y28" s="170">
        <f t="shared" si="7"/>
        <v>0</v>
      </c>
      <c r="Z28" s="179"/>
      <c r="AA28" s="167"/>
      <c r="AB28" s="136"/>
      <c r="AC28" s="136"/>
      <c r="AD28" s="136"/>
      <c r="AE28" s="136"/>
      <c r="AF28" s="136"/>
      <c r="AG28" s="136"/>
      <c r="AH28" s="179"/>
      <c r="AI28" s="180"/>
      <c r="AJ28" s="181"/>
      <c r="AK28" s="181"/>
      <c r="AL28" s="181"/>
      <c r="AM28" s="181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3"/>
      <c r="AY28" s="181"/>
      <c r="AZ28" s="181"/>
      <c r="BA28" s="181"/>
      <c r="BB28" s="184"/>
    </row>
    <row r="29" spans="1:56" s="175" customFormat="1" ht="15.75" x14ac:dyDescent="0.25">
      <c r="A29" s="163"/>
      <c r="B29" s="164">
        <f t="shared" si="9"/>
        <v>0</v>
      </c>
      <c r="C29" s="165" t="e">
        <f t="shared" si="0"/>
        <v>#DIV/0!</v>
      </c>
      <c r="D29" s="237">
        <f t="shared" si="1"/>
        <v>0</v>
      </c>
      <c r="E29" s="165" t="e">
        <f t="shared" si="2"/>
        <v>#DIV/0!</v>
      </c>
      <c r="F29" s="167"/>
      <c r="G29" s="167"/>
      <c r="H29" s="167"/>
      <c r="I29" s="167"/>
      <c r="J29" s="167"/>
      <c r="K29" s="139"/>
      <c r="L29" s="167" t="e">
        <f t="shared" si="3"/>
        <v>#DIV/0!</v>
      </c>
      <c r="M29" s="168"/>
      <c r="N29" s="167" t="e">
        <f t="shared" si="4"/>
        <v>#DIV/0!</v>
      </c>
      <c r="O29" s="136"/>
      <c r="P29" s="165" t="e">
        <f t="shared" si="5"/>
        <v>#DIV/0!</v>
      </c>
      <c r="Q29" s="136"/>
      <c r="R29" s="167" t="e">
        <f t="shared" si="6"/>
        <v>#DIV/0!</v>
      </c>
      <c r="S29" s="167"/>
      <c r="T29" s="167"/>
      <c r="U29" s="136"/>
      <c r="V29" s="136"/>
      <c r="W29" s="136"/>
      <c r="X29" s="169"/>
      <c r="Y29" s="170">
        <f t="shared" si="7"/>
        <v>0</v>
      </c>
      <c r="Z29" s="179"/>
      <c r="AA29" s="167"/>
      <c r="AB29" s="136"/>
      <c r="AC29" s="136"/>
      <c r="AD29" s="136"/>
      <c r="AE29" s="136"/>
      <c r="AF29" s="136"/>
      <c r="AG29" s="136"/>
      <c r="AH29" s="179"/>
      <c r="AI29" s="171"/>
      <c r="AJ29" s="123"/>
      <c r="AK29" s="123"/>
      <c r="AL29" s="123"/>
      <c r="AM29" s="123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3"/>
      <c r="AY29" s="123"/>
      <c r="AZ29" s="123"/>
      <c r="BA29" s="123"/>
      <c r="BB29" s="174"/>
    </row>
    <row r="30" spans="1:56" s="192" customFormat="1" ht="21.6" customHeight="1" x14ac:dyDescent="0.25">
      <c r="A30" s="186" t="s">
        <v>64</v>
      </c>
      <c r="B30" s="164">
        <f t="shared" si="9"/>
        <v>5839</v>
      </c>
      <c r="C30" s="165">
        <f t="shared" si="0"/>
        <v>18.902967464817138</v>
      </c>
      <c r="D30" s="164">
        <f t="shared" si="1"/>
        <v>5609</v>
      </c>
      <c r="E30" s="165">
        <f t="shared" si="2"/>
        <v>22.695638099862425</v>
      </c>
      <c r="F30" s="164">
        <f t="shared" ref="F30:K30" si="10">SUM(F6:F29)</f>
        <v>538</v>
      </c>
      <c r="G30" s="164">
        <f t="shared" si="10"/>
        <v>4977</v>
      </c>
      <c r="H30" s="164">
        <f t="shared" si="10"/>
        <v>30</v>
      </c>
      <c r="I30" s="164">
        <f t="shared" si="10"/>
        <v>0</v>
      </c>
      <c r="J30" s="164">
        <f t="shared" si="10"/>
        <v>64</v>
      </c>
      <c r="K30" s="188">
        <f t="shared" si="10"/>
        <v>0</v>
      </c>
      <c r="L30" s="164">
        <f t="shared" si="3"/>
        <v>0</v>
      </c>
      <c r="M30" s="188">
        <f>SUM(M6:M29)</f>
        <v>0</v>
      </c>
      <c r="N30" s="164">
        <f t="shared" si="4"/>
        <v>0</v>
      </c>
      <c r="O30" s="189">
        <f>SUM(O6:O29)</f>
        <v>120</v>
      </c>
      <c r="P30" s="187">
        <f t="shared" si="5"/>
        <v>7.6726342710997448</v>
      </c>
      <c r="Q30" s="164">
        <f>SUM(Q6:Q29)</f>
        <v>60</v>
      </c>
      <c r="R30" s="164">
        <f t="shared" si="6"/>
        <v>2.3006134969325154</v>
      </c>
      <c r="S30" s="164">
        <f>SUM(S6:S29)</f>
        <v>50</v>
      </c>
      <c r="T30" s="164">
        <f>SUM(T6:T29)</f>
        <v>0</v>
      </c>
      <c r="U30" s="164">
        <f>SUM(U6:U29)</f>
        <v>442</v>
      </c>
      <c r="V30" s="164">
        <f>SUM(V6:V29)</f>
        <v>645</v>
      </c>
      <c r="W30" s="164">
        <f>SUM(W6:W29)</f>
        <v>1150</v>
      </c>
      <c r="X30" s="190" t="s">
        <v>35</v>
      </c>
      <c r="Y30" s="170">
        <f t="shared" si="7"/>
        <v>30889.33</v>
      </c>
      <c r="Z30" s="170">
        <f t="shared" ref="Z30:AH30" si="11">SUM(Z6:Z29)</f>
        <v>24714</v>
      </c>
      <c r="AA30" s="170">
        <f t="shared" si="11"/>
        <v>0</v>
      </c>
      <c r="AB30" s="170">
        <f>SUM(AB6:AB29)</f>
        <v>478.33</v>
      </c>
      <c r="AC30" s="170">
        <f t="shared" si="11"/>
        <v>93</v>
      </c>
      <c r="AD30" s="170">
        <f t="shared" si="11"/>
        <v>1564</v>
      </c>
      <c r="AE30" s="170">
        <f t="shared" si="11"/>
        <v>2608</v>
      </c>
      <c r="AF30" s="170">
        <f t="shared" si="11"/>
        <v>600</v>
      </c>
      <c r="AG30" s="170">
        <f t="shared" si="11"/>
        <v>832</v>
      </c>
      <c r="AH30" s="170">
        <f t="shared" si="11"/>
        <v>5225</v>
      </c>
      <c r="AI30" s="191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</row>
    <row r="31" spans="1:56" s="182" customFormat="1" ht="31.9" customHeight="1" x14ac:dyDescent="0.25">
      <c r="A31" s="136" t="s">
        <v>36</v>
      </c>
      <c r="B31" s="167">
        <v>12456</v>
      </c>
      <c r="C31" s="167">
        <v>40.72185170655159</v>
      </c>
      <c r="D31" s="167">
        <v>11611</v>
      </c>
      <c r="E31" s="167">
        <v>45.743213962100619</v>
      </c>
      <c r="F31" s="167">
        <v>1005</v>
      </c>
      <c r="G31" s="167">
        <v>10272</v>
      </c>
      <c r="H31" s="167">
        <v>312</v>
      </c>
      <c r="I31" s="167">
        <v>0</v>
      </c>
      <c r="J31" s="167">
        <v>22</v>
      </c>
      <c r="K31" s="176">
        <v>0</v>
      </c>
      <c r="L31" s="167">
        <v>0</v>
      </c>
      <c r="M31" s="176">
        <v>10</v>
      </c>
      <c r="N31" s="193">
        <v>9.0090090090090094</v>
      </c>
      <c r="O31" s="212">
        <v>292</v>
      </c>
      <c r="P31" s="182">
        <v>19.363395225464192</v>
      </c>
      <c r="Q31" s="167">
        <v>423</v>
      </c>
      <c r="R31" s="165">
        <v>21.748071979434446</v>
      </c>
      <c r="S31" s="167">
        <v>120</v>
      </c>
      <c r="T31" s="167">
        <v>0</v>
      </c>
      <c r="U31" s="167">
        <v>2454</v>
      </c>
      <c r="V31" s="167">
        <v>2537</v>
      </c>
      <c r="W31" s="167">
        <v>2668</v>
      </c>
      <c r="X31" s="236"/>
      <c r="Y31" s="236"/>
      <c r="Z31" s="239"/>
      <c r="AA31" s="210"/>
      <c r="AB31" s="211"/>
      <c r="AC31" s="236"/>
      <c r="AD31" s="236"/>
      <c r="AE31" s="236"/>
      <c r="AF31" s="236"/>
      <c r="AG31" s="236"/>
      <c r="AH31" s="236"/>
      <c r="AI31" s="213"/>
    </row>
    <row r="32" spans="1:56" s="199" customFormat="1" ht="21.75" customHeight="1" x14ac:dyDescent="0.25">
      <c r="A32" s="194" t="s">
        <v>37</v>
      </c>
      <c r="B32" s="195">
        <f>B30-B31</f>
        <v>-6617</v>
      </c>
      <c r="C32" s="164"/>
      <c r="D32" s="164">
        <f>F32+G32+H32+J32</f>
        <v>-6002</v>
      </c>
      <c r="E32" s="164">
        <f t="shared" ref="E32:J32" si="12">E30-E31</f>
        <v>-23.047575862238194</v>
      </c>
      <c r="F32" s="164">
        <f t="shared" si="12"/>
        <v>-467</v>
      </c>
      <c r="G32" s="164">
        <f t="shared" si="12"/>
        <v>-5295</v>
      </c>
      <c r="H32" s="164">
        <f t="shared" si="12"/>
        <v>-282</v>
      </c>
      <c r="I32" s="164">
        <f t="shared" si="12"/>
        <v>0</v>
      </c>
      <c r="J32" s="164">
        <f t="shared" si="12"/>
        <v>42</v>
      </c>
      <c r="K32" s="188">
        <f>K30-K31</f>
        <v>0</v>
      </c>
      <c r="L32" s="167"/>
      <c r="M32" s="188">
        <f>M30-M31</f>
        <v>-10</v>
      </c>
      <c r="N32" s="167"/>
      <c r="O32" s="196">
        <f>O30-Q31</f>
        <v>-303</v>
      </c>
      <c r="P32" s="167"/>
      <c r="Q32" s="196">
        <f>Q30-S31</f>
        <v>-60</v>
      </c>
      <c r="R32" s="167"/>
      <c r="S32" s="164">
        <f>S30-S31</f>
        <v>-70</v>
      </c>
      <c r="T32" s="164">
        <f>T30-T31</f>
        <v>0</v>
      </c>
      <c r="U32" s="164">
        <f>U30-U31</f>
        <v>-2012</v>
      </c>
      <c r="V32" s="164">
        <f>V30-V31</f>
        <v>-1892</v>
      </c>
      <c r="W32" s="164">
        <f>W30-W31</f>
        <v>-1518</v>
      </c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97"/>
      <c r="AJ32" s="197"/>
      <c r="AK32" s="198"/>
      <c r="AL32" s="198"/>
      <c r="AM32" s="198"/>
      <c r="AN32" s="198"/>
      <c r="AO32" s="356"/>
      <c r="AP32" s="356"/>
      <c r="AQ32" s="356"/>
      <c r="AR32" s="356"/>
      <c r="AS32" s="356"/>
      <c r="AT32" s="356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</row>
    <row r="33" spans="1:36" x14ac:dyDescent="0.2">
      <c r="A33" s="125"/>
      <c r="B33" s="200"/>
      <c r="C33" s="201"/>
      <c r="D33" s="200"/>
      <c r="Q33" s="204"/>
      <c r="R33" s="204"/>
      <c r="S33" s="204"/>
      <c r="T33" s="204"/>
      <c r="Z33" s="205"/>
    </row>
    <row r="34" spans="1:36" x14ac:dyDescent="0.2">
      <c r="A34" s="125"/>
      <c r="O34" s="207"/>
    </row>
    <row r="35" spans="1:36" x14ac:dyDescent="0.2">
      <c r="A35" s="125"/>
      <c r="Y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</row>
    <row r="36" spans="1:36" x14ac:dyDescent="0.2">
      <c r="A36" s="125"/>
      <c r="Q36" s="207"/>
    </row>
    <row r="38" spans="1:36" x14ac:dyDescent="0.2">
      <c r="A38" s="125"/>
      <c r="N38" s="206"/>
      <c r="AE38" s="204"/>
      <c r="AF38" s="204"/>
      <c r="AG38" s="204"/>
      <c r="AH38" s="204"/>
    </row>
    <row r="39" spans="1:36" x14ac:dyDescent="0.2">
      <c r="A39" s="125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</row>
  </sheetData>
  <mergeCells count="40"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</mergeCells>
  <pageMargins left="0" right="0" top="0" bottom="0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opLeftCell="A2" zoomScaleNormal="100" workbookViewId="0">
      <selection activeCell="G18" sqref="G18"/>
    </sheetView>
  </sheetViews>
  <sheetFormatPr defaultColWidth="8.7109375" defaultRowHeight="12.75" x14ac:dyDescent="0.2"/>
  <cols>
    <col min="1" max="1" width="26.85546875" style="286" customWidth="1"/>
    <col min="2" max="2" width="8.140625" style="290" customWidth="1"/>
    <col min="3" max="3" width="8" style="286" customWidth="1"/>
    <col min="4" max="4" width="8.5703125" style="290" customWidth="1"/>
    <col min="5" max="5" width="8.140625" style="286" customWidth="1"/>
    <col min="6" max="6" width="9.42578125" style="286" customWidth="1"/>
    <col min="7" max="7" width="8.7109375" style="286" customWidth="1"/>
    <col min="8" max="8" width="7.5703125" style="286" customWidth="1"/>
    <col min="9" max="9" width="10.5703125" style="286" customWidth="1"/>
    <col min="10" max="10" width="8.7109375" style="286" customWidth="1"/>
    <col min="11" max="11" width="7" style="286" customWidth="1"/>
    <col min="12" max="12" width="9" style="287" customWidth="1"/>
    <col min="13" max="13" width="7.7109375" style="286" customWidth="1"/>
    <col min="14" max="14" width="7" style="286" customWidth="1"/>
    <col min="15" max="16" width="6.7109375" style="286" customWidth="1"/>
    <col min="17" max="17" width="7" style="286" customWidth="1"/>
    <col min="18" max="18" width="8.85546875" style="286" customWidth="1"/>
    <col min="19" max="19" width="7.140625" style="286" customWidth="1"/>
    <col min="20" max="20" width="11.5703125" style="286" customWidth="1"/>
    <col min="21" max="21" width="9.28515625" style="286" customWidth="1"/>
    <col min="22" max="22" width="10" style="286" customWidth="1"/>
    <col min="23" max="23" width="15.28515625" style="286" customWidth="1"/>
    <col min="24" max="24" width="26.140625" style="286" customWidth="1"/>
    <col min="25" max="25" width="12.85546875" style="286" customWidth="1"/>
    <col min="26" max="26" width="17.42578125" style="292" customWidth="1"/>
    <col min="27" max="27" width="11" style="286" customWidth="1"/>
    <col min="28" max="28" width="14.140625" style="286" customWidth="1"/>
    <col min="29" max="29" width="12.5703125" style="286" customWidth="1"/>
    <col min="30" max="30" width="13.7109375" style="286" customWidth="1"/>
    <col min="31" max="31" width="15.42578125" style="286" customWidth="1"/>
    <col min="32" max="32" width="12.28515625" style="286" customWidth="1"/>
    <col min="33" max="33" width="10.140625" style="286" customWidth="1"/>
    <col min="34" max="34" width="14.140625" style="286" customWidth="1"/>
    <col min="35" max="35" width="8.85546875" style="245" hidden="1" customWidth="1"/>
    <col min="36" max="36" width="7.7109375" style="245" hidden="1" customWidth="1"/>
    <col min="37" max="37" width="7.85546875" style="245" customWidth="1"/>
    <col min="38" max="39" width="5.42578125" style="245" customWidth="1"/>
    <col min="40" max="40" width="9.28515625" style="245" customWidth="1"/>
    <col min="41" max="41" width="12" style="245" customWidth="1"/>
    <col min="42" max="42" width="8.5703125" style="245" customWidth="1"/>
    <col min="43" max="43" width="12" style="245" customWidth="1"/>
    <col min="44" max="44" width="11" style="245" customWidth="1"/>
    <col min="45" max="45" width="13.85546875" style="245" customWidth="1"/>
    <col min="46" max="46" width="12.5703125" style="245" customWidth="1"/>
    <col min="47" max="48" width="7.5703125" style="245" customWidth="1"/>
    <col min="49" max="49" width="16" style="245" customWidth="1"/>
    <col min="50" max="50" width="8.140625" style="245" customWidth="1"/>
    <col min="51" max="51" width="10" style="245" customWidth="1"/>
    <col min="52" max="52" width="9.140625" style="245" customWidth="1"/>
    <col min="53" max="53" width="6.42578125" style="245" customWidth="1"/>
    <col min="54" max="54" width="13.5703125" style="245" customWidth="1"/>
    <col min="55" max="16384" width="8.7109375" style="245"/>
  </cols>
  <sheetData>
    <row r="1" spans="1:56" ht="15.75" x14ac:dyDescent="0.25">
      <c r="A1" s="241"/>
      <c r="B1" s="242"/>
      <c r="C1" s="241"/>
      <c r="D1" s="241"/>
      <c r="E1" s="241"/>
      <c r="F1" s="388" t="s">
        <v>68</v>
      </c>
      <c r="G1" s="388"/>
      <c r="H1" s="388"/>
      <c r="I1" s="388"/>
      <c r="J1" s="388"/>
      <c r="K1" s="388"/>
      <c r="L1" s="388"/>
      <c r="M1" s="388"/>
      <c r="N1" s="241"/>
      <c r="O1" s="389"/>
      <c r="P1" s="390"/>
      <c r="Q1" s="390"/>
      <c r="R1" s="390"/>
      <c r="S1" s="390"/>
      <c r="T1" s="390"/>
      <c r="U1" s="390"/>
      <c r="V1" s="390"/>
      <c r="W1" s="243"/>
      <c r="X1" s="241"/>
      <c r="Y1" s="241"/>
      <c r="Z1" s="242"/>
      <c r="AA1" s="241"/>
      <c r="AB1" s="241"/>
      <c r="AC1" s="241"/>
      <c r="AD1" s="241"/>
      <c r="AE1" s="241"/>
      <c r="AF1" s="241"/>
      <c r="AG1" s="241"/>
      <c r="AH1" s="241"/>
      <c r="AI1" s="155"/>
      <c r="AJ1" s="155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</row>
    <row r="2" spans="1:56" ht="16.5" customHeight="1" x14ac:dyDescent="0.25">
      <c r="A2" s="241"/>
      <c r="B2" s="234"/>
      <c r="C2" s="246" t="s">
        <v>1</v>
      </c>
      <c r="D2" s="247"/>
      <c r="E2" s="248"/>
      <c r="F2" s="248"/>
      <c r="G2" s="394" t="s">
        <v>79</v>
      </c>
      <c r="H2" s="395"/>
      <c r="I2" s="395"/>
      <c r="J2" s="395"/>
      <c r="K2" s="395"/>
      <c r="L2" s="396"/>
      <c r="M2" s="249"/>
      <c r="N2" s="247"/>
      <c r="O2" s="391"/>
      <c r="P2" s="392"/>
      <c r="Q2" s="392"/>
      <c r="R2" s="392"/>
      <c r="S2" s="392"/>
      <c r="T2" s="392"/>
      <c r="U2" s="392"/>
      <c r="V2" s="393"/>
      <c r="W2" s="243"/>
      <c r="X2" s="388" t="s">
        <v>2</v>
      </c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155"/>
      <c r="AJ2" s="155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</row>
    <row r="3" spans="1:56" ht="19.899999999999999" customHeight="1" x14ac:dyDescent="0.2">
      <c r="A3" s="378" t="s">
        <v>3</v>
      </c>
      <c r="B3" s="378" t="s">
        <v>4</v>
      </c>
      <c r="C3" s="397"/>
      <c r="D3" s="378" t="s">
        <v>75</v>
      </c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79"/>
      <c r="U3" s="378" t="s">
        <v>72</v>
      </c>
      <c r="V3" s="378" t="s">
        <v>73</v>
      </c>
      <c r="W3" s="378" t="s">
        <v>8</v>
      </c>
      <c r="X3" s="385" t="s">
        <v>3</v>
      </c>
      <c r="Y3" s="378" t="s">
        <v>9</v>
      </c>
      <c r="Z3" s="378" t="s">
        <v>10</v>
      </c>
      <c r="AA3" s="378" t="s">
        <v>11</v>
      </c>
      <c r="AB3" s="378" t="s">
        <v>12</v>
      </c>
      <c r="AC3" s="378" t="s">
        <v>13</v>
      </c>
      <c r="AD3" s="378" t="s">
        <v>14</v>
      </c>
      <c r="AE3" s="378" t="s">
        <v>15</v>
      </c>
      <c r="AF3" s="378" t="s">
        <v>16</v>
      </c>
      <c r="AG3" s="378" t="s">
        <v>17</v>
      </c>
      <c r="AH3" s="378" t="s">
        <v>18</v>
      </c>
      <c r="AI3" s="155"/>
      <c r="AJ3" s="155"/>
      <c r="AK3" s="244"/>
      <c r="AL3" s="244"/>
      <c r="AM3" s="244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244"/>
      <c r="AY3" s="244"/>
      <c r="AZ3" s="244"/>
      <c r="BA3" s="244"/>
      <c r="BB3" s="244"/>
    </row>
    <row r="4" spans="1:56" s="252" customFormat="1" ht="68.25" customHeight="1" x14ac:dyDescent="0.2">
      <c r="A4" s="381"/>
      <c r="B4" s="398"/>
      <c r="C4" s="399"/>
      <c r="D4" s="401" t="s">
        <v>19</v>
      </c>
      <c r="E4" s="402"/>
      <c r="F4" s="378" t="s">
        <v>20</v>
      </c>
      <c r="G4" s="400"/>
      <c r="H4" s="400"/>
      <c r="I4" s="400"/>
      <c r="J4" s="379"/>
      <c r="K4" s="401" t="s">
        <v>21</v>
      </c>
      <c r="L4" s="402"/>
      <c r="M4" s="401" t="s">
        <v>22</v>
      </c>
      <c r="N4" s="402"/>
      <c r="O4" s="378" t="s">
        <v>23</v>
      </c>
      <c r="P4" s="379"/>
      <c r="Q4" s="378" t="s">
        <v>15</v>
      </c>
      <c r="R4" s="379"/>
      <c r="S4" s="250" t="s">
        <v>17</v>
      </c>
      <c r="T4" s="250" t="s">
        <v>16</v>
      </c>
      <c r="U4" s="381"/>
      <c r="V4" s="381"/>
      <c r="W4" s="381"/>
      <c r="X4" s="386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0"/>
      <c r="AJ4" s="380"/>
      <c r="AK4" s="244"/>
      <c r="AL4" s="244"/>
      <c r="AM4" s="244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244"/>
      <c r="AY4" s="244"/>
      <c r="AZ4" s="244"/>
      <c r="BA4" s="244"/>
      <c r="BB4" s="251"/>
      <c r="BC4" s="251"/>
      <c r="BD4" s="251"/>
    </row>
    <row r="5" spans="1:56" s="259" customFormat="1" ht="43.9" customHeight="1" x14ac:dyDescent="0.2">
      <c r="A5" s="382"/>
      <c r="B5" s="253" t="s">
        <v>25</v>
      </c>
      <c r="C5" s="254" t="s">
        <v>26</v>
      </c>
      <c r="D5" s="151" t="s">
        <v>25</v>
      </c>
      <c r="E5" s="255" t="s">
        <v>26</v>
      </c>
      <c r="F5" s="256" t="s">
        <v>27</v>
      </c>
      <c r="G5" s="256" t="s">
        <v>28</v>
      </c>
      <c r="H5" s="254" t="s">
        <v>29</v>
      </c>
      <c r="I5" s="151" t="s">
        <v>30</v>
      </c>
      <c r="J5" s="151" t="s">
        <v>70</v>
      </c>
      <c r="K5" s="149" t="s">
        <v>25</v>
      </c>
      <c r="L5" s="151" t="s">
        <v>32</v>
      </c>
      <c r="M5" s="149" t="s">
        <v>25</v>
      </c>
      <c r="N5" s="151" t="s">
        <v>32</v>
      </c>
      <c r="O5" s="151" t="s">
        <v>25</v>
      </c>
      <c r="P5" s="151" t="s">
        <v>32</v>
      </c>
      <c r="Q5" s="151" t="s">
        <v>25</v>
      </c>
      <c r="R5" s="151" t="s">
        <v>33</v>
      </c>
      <c r="S5" s="151" t="s">
        <v>25</v>
      </c>
      <c r="T5" s="151" t="s">
        <v>25</v>
      </c>
      <c r="U5" s="382"/>
      <c r="V5" s="382"/>
      <c r="W5" s="382"/>
      <c r="X5" s="387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257"/>
      <c r="AJ5" s="258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260"/>
      <c r="BB5" s="251"/>
    </row>
    <row r="6" spans="1:56" s="159" customFormat="1" ht="16.5" customHeight="1" x14ac:dyDescent="0.25">
      <c r="A6" s="144" t="s">
        <v>38</v>
      </c>
      <c r="B6" s="145">
        <f>D6+K6+M6+O6+Q6+T6+S6</f>
        <v>298</v>
      </c>
      <c r="C6" s="146">
        <f t="shared" ref="C6:C30" si="0">B6/Y6*100</f>
        <v>20.56590752242926</v>
      </c>
      <c r="D6" s="147">
        <f t="shared" ref="D6:D29" si="1">F6+G6+H6+I6+J6</f>
        <v>298</v>
      </c>
      <c r="E6" s="146">
        <f t="shared" ref="E6:E30" si="2">D6/Z6*100</f>
        <v>30.912863070539419</v>
      </c>
      <c r="F6" s="148"/>
      <c r="G6" s="148">
        <v>298</v>
      </c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/>
      <c r="T6" s="148"/>
      <c r="U6" s="151"/>
      <c r="V6" s="151">
        <v>200</v>
      </c>
      <c r="W6" s="151">
        <v>298</v>
      </c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750</v>
      </c>
      <c r="C7" s="146">
        <f t="shared" si="0"/>
        <v>36.909448818897637</v>
      </c>
      <c r="D7" s="147">
        <f t="shared" si="1"/>
        <v>500</v>
      </c>
      <c r="E7" s="146">
        <f t="shared" si="2"/>
        <v>34.965034965034967</v>
      </c>
      <c r="F7" s="148"/>
      <c r="G7" s="148">
        <v>500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>
        <v>120</v>
      </c>
      <c r="P7" s="146">
        <f t="shared" si="5"/>
        <v>46.153846153846153</v>
      </c>
      <c r="Q7" s="151"/>
      <c r="R7" s="146">
        <f t="shared" si="6"/>
        <v>0</v>
      </c>
      <c r="S7" s="148">
        <v>130</v>
      </c>
      <c r="T7" s="148"/>
      <c r="U7" s="151">
        <v>70</v>
      </c>
      <c r="V7" s="151">
        <v>700</v>
      </c>
      <c r="W7" s="151">
        <v>630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419</v>
      </c>
      <c r="C8" s="146">
        <f t="shared" si="0"/>
        <v>38.904363974001853</v>
      </c>
      <c r="D8" s="147">
        <f t="shared" si="1"/>
        <v>419</v>
      </c>
      <c r="E8" s="146">
        <f t="shared" si="2"/>
        <v>50.239808153477213</v>
      </c>
      <c r="F8" s="148"/>
      <c r="G8" s="148">
        <v>419</v>
      </c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>
        <v>481</v>
      </c>
      <c r="W8" s="151">
        <v>419</v>
      </c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924</v>
      </c>
      <c r="C9" s="146">
        <f t="shared" si="0"/>
        <v>51.247920133111478</v>
      </c>
      <c r="D9" s="147">
        <f t="shared" si="1"/>
        <v>924</v>
      </c>
      <c r="E9" s="146">
        <f t="shared" si="2"/>
        <v>80.347826086956516</v>
      </c>
      <c r="F9" s="148"/>
      <c r="G9" s="148">
        <v>924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/>
      <c r="R9" s="146">
        <f t="shared" si="6"/>
        <v>0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29" si="9">D10+K10+M10+O10+Q10+T10+S10</f>
        <v>712</v>
      </c>
      <c r="C10" s="146">
        <f t="shared" si="0"/>
        <v>37.493417588204316</v>
      </c>
      <c r="D10" s="147">
        <f t="shared" si="1"/>
        <v>712</v>
      </c>
      <c r="E10" s="146">
        <f t="shared" si="2"/>
        <v>43.309002433090029</v>
      </c>
      <c r="F10" s="148"/>
      <c r="G10" s="148">
        <v>672</v>
      </c>
      <c r="H10" s="148"/>
      <c r="I10" s="148">
        <v>40</v>
      </c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/>
      <c r="P10" s="146">
        <f t="shared" si="5"/>
        <v>0</v>
      </c>
      <c r="Q10" s="151"/>
      <c r="R10" s="146" t="e">
        <f t="shared" si="6"/>
        <v>#DIV/0!</v>
      </c>
      <c r="S10" s="148"/>
      <c r="T10" s="148"/>
      <c r="U10" s="151">
        <v>60</v>
      </c>
      <c r="V10" s="151">
        <v>712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1630</v>
      </c>
      <c r="C11" s="146">
        <f t="shared" si="0"/>
        <v>36.629213483146067</v>
      </c>
      <c r="D11" s="147">
        <f t="shared" si="1"/>
        <v>1517</v>
      </c>
      <c r="E11" s="146">
        <f t="shared" si="2"/>
        <v>39.921052631578945</v>
      </c>
      <c r="F11" s="148"/>
      <c r="G11" s="148">
        <v>1517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>
        <v>113</v>
      </c>
      <c r="T11" s="148"/>
      <c r="U11" s="151">
        <v>159</v>
      </c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180</v>
      </c>
      <c r="C12" s="146">
        <f t="shared" si="0"/>
        <v>23.841059602649008</v>
      </c>
      <c r="D12" s="147">
        <f t="shared" si="1"/>
        <v>180</v>
      </c>
      <c r="E12" s="146">
        <f t="shared" si="2"/>
        <v>25.316455696202532</v>
      </c>
      <c r="F12" s="148"/>
      <c r="G12" s="148">
        <v>180</v>
      </c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1710</v>
      </c>
      <c r="C13" s="146">
        <f t="shared" si="0"/>
        <v>56.139198949441891</v>
      </c>
      <c r="D13" s="147">
        <f t="shared" si="1"/>
        <v>1600</v>
      </c>
      <c r="E13" s="146">
        <f t="shared" si="2"/>
        <v>68.405301410859337</v>
      </c>
      <c r="F13" s="148"/>
      <c r="G13" s="148">
        <v>1516</v>
      </c>
      <c r="H13" s="148">
        <v>20</v>
      </c>
      <c r="I13" s="148"/>
      <c r="J13" s="148">
        <v>64</v>
      </c>
      <c r="K13" s="149"/>
      <c r="L13" s="148">
        <f t="shared" si="3"/>
        <v>0</v>
      </c>
      <c r="M13" s="150">
        <v>10</v>
      </c>
      <c r="N13" s="146">
        <f t="shared" si="4"/>
        <v>22.222222222222221</v>
      </c>
      <c r="O13" s="151"/>
      <c r="P13" s="146">
        <f t="shared" si="5"/>
        <v>0</v>
      </c>
      <c r="Q13" s="151">
        <v>100</v>
      </c>
      <c r="R13" s="146">
        <f t="shared" si="6"/>
        <v>100</v>
      </c>
      <c r="S13" s="148"/>
      <c r="T13" s="148"/>
      <c r="U13" s="151">
        <v>311</v>
      </c>
      <c r="V13" s="151"/>
      <c r="W13" s="151">
        <v>1600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1125</v>
      </c>
      <c r="C14" s="146">
        <f t="shared" si="0"/>
        <v>38.806484994825801</v>
      </c>
      <c r="D14" s="147">
        <f t="shared" si="1"/>
        <v>1125</v>
      </c>
      <c r="E14" s="146">
        <f t="shared" si="2"/>
        <v>44.856459330143537</v>
      </c>
      <c r="F14" s="148">
        <v>155</v>
      </c>
      <c r="G14" s="148">
        <v>970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>
        <v>60</v>
      </c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35</v>
      </c>
      <c r="C15" s="146">
        <f t="shared" si="0"/>
        <v>9.5367847411444142</v>
      </c>
      <c r="D15" s="147">
        <f t="shared" si="1"/>
        <v>20</v>
      </c>
      <c r="E15" s="146">
        <f t="shared" si="2"/>
        <v>100</v>
      </c>
      <c r="F15" s="148"/>
      <c r="G15" s="148">
        <v>20</v>
      </c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/>
      <c r="P15" s="146">
        <f t="shared" si="5"/>
        <v>0</v>
      </c>
      <c r="Q15" s="151">
        <v>15</v>
      </c>
      <c r="R15" s="146">
        <f t="shared" si="6"/>
        <v>9.375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770</v>
      </c>
      <c r="C16" s="146">
        <f t="shared" si="0"/>
        <v>54.416961130742045</v>
      </c>
      <c r="D16" s="147">
        <f t="shared" si="1"/>
        <v>770</v>
      </c>
      <c r="E16" s="146">
        <f t="shared" si="2"/>
        <v>63.374485596707821</v>
      </c>
      <c r="F16" s="148"/>
      <c r="G16" s="148">
        <v>708</v>
      </c>
      <c r="H16" s="148">
        <v>62</v>
      </c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/>
      <c r="P16" s="146">
        <f t="shared" si="5"/>
        <v>0</v>
      </c>
      <c r="Q16" s="151"/>
      <c r="R16" s="146" t="e">
        <f t="shared" si="6"/>
        <v>#DIV/0!</v>
      </c>
      <c r="S16" s="148"/>
      <c r="T16" s="148"/>
      <c r="U16" s="151">
        <v>83</v>
      </c>
      <c r="V16" s="151">
        <v>0</v>
      </c>
      <c r="W16" s="151">
        <v>0</v>
      </c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4" s="159" customFormat="1" ht="15.75" x14ac:dyDescent="0.25">
      <c r="A17" s="144" t="s">
        <v>49</v>
      </c>
      <c r="B17" s="145">
        <f t="shared" si="9"/>
        <v>0</v>
      </c>
      <c r="C17" s="146">
        <f t="shared" si="0"/>
        <v>0</v>
      </c>
      <c r="D17" s="147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/>
      <c r="P17" s="146">
        <f t="shared" si="5"/>
        <v>0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4" s="159" customFormat="1" ht="15.75" x14ac:dyDescent="0.25">
      <c r="A18" s="144" t="s">
        <v>50</v>
      </c>
      <c r="B18" s="145">
        <f t="shared" si="9"/>
        <v>4344</v>
      </c>
      <c r="C18" s="146">
        <f t="shared" si="0"/>
        <v>54.593439738594952</v>
      </c>
      <c r="D18" s="147">
        <f t="shared" si="1"/>
        <v>4150</v>
      </c>
      <c r="E18" s="146">
        <f t="shared" si="2"/>
        <v>58.690425682364591</v>
      </c>
      <c r="F18" s="148">
        <v>761</v>
      </c>
      <c r="G18" s="148">
        <v>3389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/>
      <c r="R18" s="146">
        <f t="shared" si="6"/>
        <v>0</v>
      </c>
      <c r="S18" s="148">
        <v>194</v>
      </c>
      <c r="T18" s="148"/>
      <c r="U18" s="151">
        <v>666</v>
      </c>
      <c r="V18" s="151">
        <v>487</v>
      </c>
      <c r="W18" s="151">
        <v>194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4" s="159" customFormat="1" ht="15.75" x14ac:dyDescent="0.25">
      <c r="A19" s="144" t="s">
        <v>51</v>
      </c>
      <c r="B19" s="145">
        <f t="shared" si="9"/>
        <v>125.8</v>
      </c>
      <c r="C19" s="146">
        <f t="shared" si="0"/>
        <v>17</v>
      </c>
      <c r="D19" s="147">
        <f t="shared" si="1"/>
        <v>125.8</v>
      </c>
      <c r="E19" s="146">
        <f t="shared" si="2"/>
        <v>20.622950819672131</v>
      </c>
      <c r="F19" s="148"/>
      <c r="G19" s="148">
        <v>125.8</v>
      </c>
      <c r="H19" s="148"/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>
        <v>90</v>
      </c>
      <c r="W19" s="151"/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4" s="159" customFormat="1" ht="15.75" x14ac:dyDescent="0.25">
      <c r="A20" s="144" t="s">
        <v>52</v>
      </c>
      <c r="B20" s="145">
        <f t="shared" si="9"/>
        <v>88</v>
      </c>
      <c r="C20" s="146">
        <f t="shared" si="0"/>
        <v>21.052631578947366</v>
      </c>
      <c r="D20" s="147">
        <f t="shared" si="1"/>
        <v>88</v>
      </c>
      <c r="E20" s="146">
        <f t="shared" si="2"/>
        <v>21.052631578947366</v>
      </c>
      <c r="F20" s="148"/>
      <c r="G20" s="148">
        <v>88</v>
      </c>
      <c r="H20" s="148"/>
      <c r="I20" s="148"/>
      <c r="J20" s="148"/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4" s="159" customFormat="1" ht="15" customHeight="1" x14ac:dyDescent="0.25">
      <c r="A21" s="144" t="s">
        <v>53</v>
      </c>
      <c r="B21" s="145">
        <f t="shared" si="9"/>
        <v>0</v>
      </c>
      <c r="C21" s="146">
        <f t="shared" si="0"/>
        <v>0</v>
      </c>
      <c r="D21" s="147">
        <f t="shared" si="1"/>
        <v>0</v>
      </c>
      <c r="E21" s="146" t="e">
        <f t="shared" si="2"/>
        <v>#DIV/0!</v>
      </c>
      <c r="F21" s="148"/>
      <c r="G21" s="148"/>
      <c r="H21" s="148"/>
      <c r="I21" s="148"/>
      <c r="J21" s="148"/>
      <c r="K21" s="149"/>
      <c r="L21" s="148" t="e">
        <f t="shared" si="3"/>
        <v>#DIV/0!</v>
      </c>
      <c r="M21" s="150"/>
      <c r="N21" s="146" t="e">
        <f t="shared" si="4"/>
        <v>#DIV/0!</v>
      </c>
      <c r="O21" s="151"/>
      <c r="P21" s="146" t="e">
        <f t="shared" si="5"/>
        <v>#DIV/0!</v>
      </c>
      <c r="Q21" s="151"/>
      <c r="R21" s="146">
        <f t="shared" si="6"/>
        <v>0</v>
      </c>
      <c r="S21" s="148"/>
      <c r="T21" s="148"/>
      <c r="U21" s="151"/>
      <c r="V21" s="151"/>
      <c r="W21" s="151"/>
      <c r="X21" s="152" t="s">
        <v>53</v>
      </c>
      <c r="Y21" s="153">
        <f t="shared" si="7"/>
        <v>58</v>
      </c>
      <c r="Z21" s="151"/>
      <c r="AA21" s="148"/>
      <c r="AB21" s="151"/>
      <c r="AC21" s="151"/>
      <c r="AD21" s="151"/>
      <c r="AE21" s="151">
        <v>58</v>
      </c>
      <c r="AF21" s="151"/>
      <c r="AG21" s="151"/>
      <c r="AH21" s="151"/>
      <c r="AI21" s="154">
        <v>39</v>
      </c>
      <c r="AJ21" s="155">
        <v>238</v>
      </c>
      <c r="AK21" s="155"/>
      <c r="AL21" s="155"/>
      <c r="AM21" s="155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7"/>
      <c r="AY21" s="155"/>
      <c r="AZ21" s="155"/>
      <c r="BA21" s="155"/>
      <c r="BB21" s="160"/>
    </row>
    <row r="22" spans="1:54" s="266" customFormat="1" ht="15.75" x14ac:dyDescent="0.25">
      <c r="A22" s="152" t="s">
        <v>54</v>
      </c>
      <c r="B22" s="145">
        <f t="shared" si="9"/>
        <v>0</v>
      </c>
      <c r="C22" s="146">
        <f t="shared" si="0"/>
        <v>0</v>
      </c>
      <c r="D22" s="147">
        <f t="shared" si="1"/>
        <v>0</v>
      </c>
      <c r="E22" s="146" t="e">
        <f t="shared" si="2"/>
        <v>#DIV/0!</v>
      </c>
      <c r="F22" s="148"/>
      <c r="G22" s="148"/>
      <c r="H22" s="148"/>
      <c r="I22" s="148"/>
      <c r="J22" s="148"/>
      <c r="K22" s="149"/>
      <c r="L22" s="148">
        <f t="shared" si="3"/>
        <v>0</v>
      </c>
      <c r="M22" s="150"/>
      <c r="N22" s="148" t="e">
        <f t="shared" si="4"/>
        <v>#DIV/0!</v>
      </c>
      <c r="O22" s="151"/>
      <c r="P22" s="146" t="e">
        <f t="shared" si="5"/>
        <v>#DIV/0!</v>
      </c>
      <c r="Q22" s="151"/>
      <c r="R22" s="146" t="e">
        <f t="shared" si="6"/>
        <v>#DIV/0!</v>
      </c>
      <c r="S22" s="148"/>
      <c r="T22" s="148"/>
      <c r="U22" s="151"/>
      <c r="V22" s="151"/>
      <c r="W22" s="151"/>
      <c r="X22" s="152" t="s">
        <v>54</v>
      </c>
      <c r="Y22" s="153">
        <f t="shared" si="7"/>
        <v>83.33</v>
      </c>
      <c r="Z22" s="162"/>
      <c r="AA22" s="148"/>
      <c r="AB22" s="151">
        <v>83.33</v>
      </c>
      <c r="AC22" s="151"/>
      <c r="AD22" s="151"/>
      <c r="AE22" s="151"/>
      <c r="AF22" s="151"/>
      <c r="AG22" s="151"/>
      <c r="AH22" s="162"/>
      <c r="AI22" s="261"/>
      <c r="AJ22" s="262"/>
      <c r="AK22" s="262"/>
      <c r="AL22" s="262"/>
      <c r="AM22" s="262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4"/>
      <c r="AY22" s="262"/>
      <c r="AZ22" s="262"/>
      <c r="BA22" s="262"/>
      <c r="BB22" s="265"/>
    </row>
    <row r="23" spans="1:54" s="266" customFormat="1" ht="15.75" x14ac:dyDescent="0.25">
      <c r="A23" s="152" t="s">
        <v>55</v>
      </c>
      <c r="B23" s="145">
        <f t="shared" si="9"/>
        <v>0</v>
      </c>
      <c r="C23" s="146">
        <f t="shared" si="0"/>
        <v>0</v>
      </c>
      <c r="D23" s="147">
        <f t="shared" si="1"/>
        <v>0</v>
      </c>
      <c r="E23" s="146" t="e">
        <f t="shared" si="2"/>
        <v>#DIV/0!</v>
      </c>
      <c r="F23" s="148"/>
      <c r="G23" s="148"/>
      <c r="H23" s="148"/>
      <c r="I23" s="148"/>
      <c r="J23" s="148"/>
      <c r="K23" s="149"/>
      <c r="L23" s="148">
        <f t="shared" si="3"/>
        <v>0</v>
      </c>
      <c r="M23" s="150"/>
      <c r="N23" s="148" t="e">
        <f t="shared" si="4"/>
        <v>#DIV/0!</v>
      </c>
      <c r="O23" s="151"/>
      <c r="P23" s="146" t="e">
        <f t="shared" si="5"/>
        <v>#DIV/0!</v>
      </c>
      <c r="Q23" s="151"/>
      <c r="R23" s="146" t="e">
        <f t="shared" si="6"/>
        <v>#DIV/0!</v>
      </c>
      <c r="S23" s="148"/>
      <c r="T23" s="148"/>
      <c r="U23" s="151"/>
      <c r="V23" s="151"/>
      <c r="W23" s="151"/>
      <c r="X23" s="152" t="s">
        <v>55</v>
      </c>
      <c r="Y23" s="153">
        <f t="shared" si="7"/>
        <v>78</v>
      </c>
      <c r="Z23" s="162"/>
      <c r="AA23" s="148"/>
      <c r="AB23" s="151">
        <v>78</v>
      </c>
      <c r="AC23" s="151"/>
      <c r="AD23" s="151"/>
      <c r="AE23" s="151"/>
      <c r="AF23" s="151"/>
      <c r="AG23" s="151"/>
      <c r="AH23" s="162"/>
      <c r="AI23" s="261"/>
      <c r="AJ23" s="262"/>
      <c r="AK23" s="262"/>
      <c r="AL23" s="262"/>
      <c r="AM23" s="262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4"/>
      <c r="AY23" s="262"/>
      <c r="AZ23" s="262"/>
      <c r="BA23" s="262"/>
      <c r="BB23" s="265"/>
    </row>
    <row r="24" spans="1:54" s="266" customFormat="1" ht="15.75" x14ac:dyDescent="0.25">
      <c r="A24" s="152" t="s">
        <v>56</v>
      </c>
      <c r="B24" s="145">
        <f t="shared" si="9"/>
        <v>0</v>
      </c>
      <c r="C24" s="146" t="e">
        <f t="shared" si="0"/>
        <v>#DIV/0!</v>
      </c>
      <c r="D24" s="147">
        <f t="shared" si="1"/>
        <v>0</v>
      </c>
      <c r="E24" s="146" t="e">
        <f t="shared" si="2"/>
        <v>#DIV/0!</v>
      </c>
      <c r="F24" s="148"/>
      <c r="G24" s="148"/>
      <c r="H24" s="148"/>
      <c r="I24" s="148"/>
      <c r="J24" s="148"/>
      <c r="K24" s="149"/>
      <c r="L24" s="148" t="e">
        <f t="shared" si="3"/>
        <v>#DIV/0!</v>
      </c>
      <c r="M24" s="150"/>
      <c r="N24" s="148" t="e">
        <f t="shared" si="4"/>
        <v>#DIV/0!</v>
      </c>
      <c r="O24" s="151"/>
      <c r="P24" s="146" t="e">
        <f t="shared" si="5"/>
        <v>#DIV/0!</v>
      </c>
      <c r="Q24" s="151"/>
      <c r="R24" s="146" t="e">
        <f t="shared" si="6"/>
        <v>#DIV/0!</v>
      </c>
      <c r="S24" s="148"/>
      <c r="T24" s="148"/>
      <c r="U24" s="151"/>
      <c r="V24" s="151"/>
      <c r="W24" s="151"/>
      <c r="X24" s="152" t="s">
        <v>56</v>
      </c>
      <c r="Y24" s="153">
        <f t="shared" si="7"/>
        <v>0</v>
      </c>
      <c r="Z24" s="162"/>
      <c r="AA24" s="148"/>
      <c r="AB24" s="151"/>
      <c r="AC24" s="151"/>
      <c r="AD24" s="151"/>
      <c r="AE24" s="151"/>
      <c r="AF24" s="151"/>
      <c r="AG24" s="151"/>
      <c r="AH24" s="162"/>
      <c r="AI24" s="261"/>
      <c r="AJ24" s="262"/>
      <c r="AK24" s="262"/>
      <c r="AL24" s="262"/>
      <c r="AM24" s="262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4"/>
      <c r="AY24" s="262"/>
      <c r="AZ24" s="262"/>
      <c r="BA24" s="262"/>
      <c r="BB24" s="265"/>
    </row>
    <row r="25" spans="1:54" s="266" customFormat="1" ht="15.75" x14ac:dyDescent="0.25">
      <c r="A25" s="152" t="s">
        <v>57</v>
      </c>
      <c r="B25" s="145">
        <f t="shared" si="9"/>
        <v>0</v>
      </c>
      <c r="C25" s="146">
        <f t="shared" si="0"/>
        <v>0</v>
      </c>
      <c r="D25" s="147">
        <f t="shared" si="1"/>
        <v>0</v>
      </c>
      <c r="E25" s="146" t="e">
        <f t="shared" si="2"/>
        <v>#DIV/0!</v>
      </c>
      <c r="F25" s="148"/>
      <c r="G25" s="148"/>
      <c r="H25" s="148"/>
      <c r="I25" s="148"/>
      <c r="J25" s="148"/>
      <c r="K25" s="149"/>
      <c r="L25" s="148">
        <f t="shared" si="3"/>
        <v>0</v>
      </c>
      <c r="M25" s="150"/>
      <c r="N25" s="148">
        <f t="shared" si="4"/>
        <v>0</v>
      </c>
      <c r="O25" s="151"/>
      <c r="P25" s="146" t="e">
        <f t="shared" si="5"/>
        <v>#DIV/0!</v>
      </c>
      <c r="Q25" s="151"/>
      <c r="R25" s="146" t="e">
        <f t="shared" si="6"/>
        <v>#DIV/0!</v>
      </c>
      <c r="S25" s="148"/>
      <c r="T25" s="148"/>
      <c r="U25" s="151"/>
      <c r="V25" s="151"/>
      <c r="W25" s="151"/>
      <c r="X25" s="152" t="s">
        <v>57</v>
      </c>
      <c r="Y25" s="153">
        <f t="shared" si="7"/>
        <v>115</v>
      </c>
      <c r="Z25" s="162"/>
      <c r="AA25" s="148"/>
      <c r="AB25" s="151">
        <v>100</v>
      </c>
      <c r="AC25" s="151">
        <v>15</v>
      </c>
      <c r="AD25" s="151"/>
      <c r="AE25" s="151"/>
      <c r="AF25" s="151"/>
      <c r="AG25" s="151"/>
      <c r="AH25" s="162"/>
      <c r="AI25" s="261"/>
      <c r="AJ25" s="262"/>
      <c r="AK25" s="262"/>
      <c r="AL25" s="262"/>
      <c r="AM25" s="262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4"/>
      <c r="AY25" s="262"/>
      <c r="AZ25" s="262"/>
      <c r="BA25" s="262"/>
      <c r="BB25" s="265"/>
    </row>
    <row r="26" spans="1:54" s="266" customFormat="1" ht="15.75" x14ac:dyDescent="0.25">
      <c r="A26" s="152" t="s">
        <v>58</v>
      </c>
      <c r="B26" s="145">
        <f t="shared" si="9"/>
        <v>0</v>
      </c>
      <c r="C26" s="146">
        <f t="shared" si="0"/>
        <v>0</v>
      </c>
      <c r="D26" s="147">
        <f t="shared" si="1"/>
        <v>0</v>
      </c>
      <c r="E26" s="146" t="e">
        <f t="shared" si="2"/>
        <v>#DIV/0!</v>
      </c>
      <c r="F26" s="148"/>
      <c r="G26" s="148"/>
      <c r="H26" s="148"/>
      <c r="I26" s="148"/>
      <c r="J26" s="148"/>
      <c r="K26" s="149"/>
      <c r="L26" s="148">
        <f t="shared" si="3"/>
        <v>0</v>
      </c>
      <c r="M26" s="150"/>
      <c r="N26" s="148" t="e">
        <f t="shared" si="4"/>
        <v>#DIV/0!</v>
      </c>
      <c r="O26" s="151"/>
      <c r="P26" s="146" t="e">
        <f t="shared" si="5"/>
        <v>#DIV/0!</v>
      </c>
      <c r="Q26" s="151"/>
      <c r="R26" s="146" t="e">
        <f t="shared" si="6"/>
        <v>#DIV/0!</v>
      </c>
      <c r="S26" s="148"/>
      <c r="T26" s="148"/>
      <c r="U26" s="151"/>
      <c r="V26" s="151"/>
      <c r="W26" s="151"/>
      <c r="X26" s="152" t="s">
        <v>58</v>
      </c>
      <c r="Y26" s="153">
        <f t="shared" si="7"/>
        <v>7</v>
      </c>
      <c r="Z26" s="162"/>
      <c r="AA26" s="148"/>
      <c r="AB26" s="151">
        <v>7</v>
      </c>
      <c r="AC26" s="151"/>
      <c r="AD26" s="151"/>
      <c r="AE26" s="151"/>
      <c r="AF26" s="151"/>
      <c r="AG26" s="151"/>
      <c r="AH26" s="162"/>
      <c r="AI26" s="261"/>
      <c r="AJ26" s="262"/>
      <c r="AK26" s="262"/>
      <c r="AL26" s="262"/>
      <c r="AM26" s="262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4"/>
      <c r="AY26" s="262"/>
      <c r="AZ26" s="262"/>
      <c r="BA26" s="262"/>
      <c r="BB26" s="265"/>
    </row>
    <row r="27" spans="1:54" s="266" customFormat="1" ht="15.75" x14ac:dyDescent="0.25">
      <c r="A27" s="152" t="s">
        <v>59</v>
      </c>
      <c r="B27" s="145">
        <f t="shared" si="9"/>
        <v>0</v>
      </c>
      <c r="C27" s="146">
        <f t="shared" si="0"/>
        <v>0</v>
      </c>
      <c r="D27" s="147">
        <f t="shared" si="1"/>
        <v>0</v>
      </c>
      <c r="E27" s="146" t="e">
        <f t="shared" si="2"/>
        <v>#DIV/0!</v>
      </c>
      <c r="F27" s="148"/>
      <c r="G27" s="148"/>
      <c r="H27" s="148"/>
      <c r="I27" s="148"/>
      <c r="J27" s="148"/>
      <c r="K27" s="149"/>
      <c r="L27" s="148">
        <f t="shared" si="3"/>
        <v>0</v>
      </c>
      <c r="M27" s="150"/>
      <c r="N27" s="148">
        <f t="shared" si="4"/>
        <v>0</v>
      </c>
      <c r="O27" s="151"/>
      <c r="P27" s="146" t="e">
        <f t="shared" si="5"/>
        <v>#DIV/0!</v>
      </c>
      <c r="Q27" s="151"/>
      <c r="R27" s="146" t="e">
        <f t="shared" si="6"/>
        <v>#DIV/0!</v>
      </c>
      <c r="S27" s="148"/>
      <c r="T27" s="148"/>
      <c r="U27" s="151"/>
      <c r="V27" s="151"/>
      <c r="W27" s="151"/>
      <c r="X27" s="152" t="s">
        <v>59</v>
      </c>
      <c r="Y27" s="153">
        <f t="shared" si="7"/>
        <v>66</v>
      </c>
      <c r="Z27" s="162"/>
      <c r="AA27" s="148"/>
      <c r="AB27" s="151">
        <v>50</v>
      </c>
      <c r="AC27" s="151">
        <v>16</v>
      </c>
      <c r="AD27" s="151"/>
      <c r="AE27" s="151"/>
      <c r="AF27" s="151"/>
      <c r="AG27" s="151"/>
      <c r="AH27" s="162"/>
      <c r="AI27" s="261"/>
      <c r="AJ27" s="262"/>
      <c r="AK27" s="262"/>
      <c r="AL27" s="262"/>
      <c r="AM27" s="262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4"/>
      <c r="AY27" s="262"/>
      <c r="AZ27" s="262"/>
      <c r="BA27" s="262"/>
      <c r="BB27" s="265"/>
    </row>
    <row r="28" spans="1:54" s="266" customFormat="1" ht="15.75" x14ac:dyDescent="0.25">
      <c r="A28" s="152" t="s">
        <v>61</v>
      </c>
      <c r="B28" s="145">
        <f t="shared" si="9"/>
        <v>0</v>
      </c>
      <c r="C28" s="146" t="e">
        <f t="shared" si="0"/>
        <v>#DIV/0!</v>
      </c>
      <c r="D28" s="147">
        <f t="shared" si="1"/>
        <v>0</v>
      </c>
      <c r="E28" s="146" t="e">
        <f t="shared" si="2"/>
        <v>#DIV/0!</v>
      </c>
      <c r="F28" s="148"/>
      <c r="G28" s="148"/>
      <c r="H28" s="148"/>
      <c r="I28" s="148"/>
      <c r="J28" s="148"/>
      <c r="K28" s="149"/>
      <c r="L28" s="148" t="e">
        <f t="shared" si="3"/>
        <v>#DIV/0!</v>
      </c>
      <c r="M28" s="150"/>
      <c r="N28" s="148" t="e">
        <f t="shared" si="4"/>
        <v>#DIV/0!</v>
      </c>
      <c r="O28" s="151"/>
      <c r="P28" s="146" t="e">
        <f t="shared" si="5"/>
        <v>#DIV/0!</v>
      </c>
      <c r="Q28" s="151"/>
      <c r="R28" s="146" t="e">
        <f t="shared" si="6"/>
        <v>#DIV/0!</v>
      </c>
      <c r="S28" s="148"/>
      <c r="T28" s="148"/>
      <c r="U28" s="151"/>
      <c r="V28" s="151"/>
      <c r="W28" s="151"/>
      <c r="X28" s="152" t="s">
        <v>61</v>
      </c>
      <c r="Y28" s="153">
        <f t="shared" si="7"/>
        <v>0</v>
      </c>
      <c r="Z28" s="162"/>
      <c r="AA28" s="148"/>
      <c r="AB28" s="151"/>
      <c r="AC28" s="151"/>
      <c r="AD28" s="151"/>
      <c r="AE28" s="151"/>
      <c r="AF28" s="151"/>
      <c r="AG28" s="151"/>
      <c r="AH28" s="162"/>
      <c r="AI28" s="261"/>
      <c r="AJ28" s="262"/>
      <c r="AK28" s="262"/>
      <c r="AL28" s="262"/>
      <c r="AM28" s="262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4"/>
      <c r="AY28" s="262"/>
      <c r="AZ28" s="262"/>
      <c r="BA28" s="262"/>
      <c r="BB28" s="265"/>
    </row>
    <row r="29" spans="1:54" s="159" customFormat="1" ht="15.75" x14ac:dyDescent="0.25">
      <c r="A29" s="144"/>
      <c r="B29" s="145">
        <f t="shared" si="9"/>
        <v>0</v>
      </c>
      <c r="C29" s="146" t="e">
        <f t="shared" si="0"/>
        <v>#DIV/0!</v>
      </c>
      <c r="D29" s="147">
        <f t="shared" si="1"/>
        <v>0</v>
      </c>
      <c r="E29" s="146" t="e">
        <f t="shared" si="2"/>
        <v>#DIV/0!</v>
      </c>
      <c r="F29" s="148"/>
      <c r="G29" s="148"/>
      <c r="H29" s="148"/>
      <c r="I29" s="148"/>
      <c r="J29" s="148"/>
      <c r="K29" s="149"/>
      <c r="L29" s="148" t="e">
        <f t="shared" si="3"/>
        <v>#DIV/0!</v>
      </c>
      <c r="M29" s="150"/>
      <c r="N29" s="148" t="e">
        <f t="shared" si="4"/>
        <v>#DIV/0!</v>
      </c>
      <c r="O29" s="151"/>
      <c r="P29" s="146" t="e">
        <f t="shared" si="5"/>
        <v>#DIV/0!</v>
      </c>
      <c r="Q29" s="151"/>
      <c r="R29" s="148" t="e">
        <f t="shared" si="6"/>
        <v>#DIV/0!</v>
      </c>
      <c r="S29" s="148"/>
      <c r="T29" s="148"/>
      <c r="U29" s="151"/>
      <c r="V29" s="151"/>
      <c r="W29" s="151"/>
      <c r="X29" s="152"/>
      <c r="Y29" s="153">
        <f t="shared" si="7"/>
        <v>0</v>
      </c>
      <c r="Z29" s="162"/>
      <c r="AA29" s="148"/>
      <c r="AB29" s="151"/>
      <c r="AC29" s="151"/>
      <c r="AD29" s="151"/>
      <c r="AE29" s="151"/>
      <c r="AF29" s="151"/>
      <c r="AG29" s="151"/>
      <c r="AH29" s="162"/>
      <c r="AI29" s="154"/>
      <c r="AJ29" s="155"/>
      <c r="AK29" s="155"/>
      <c r="AL29" s="155"/>
      <c r="AM29" s="155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7"/>
      <c r="AY29" s="155"/>
      <c r="AZ29" s="155"/>
      <c r="BA29" s="155"/>
      <c r="BB29" s="160"/>
    </row>
    <row r="30" spans="1:54" s="273" customFormat="1" ht="21.6" customHeight="1" x14ac:dyDescent="0.25">
      <c r="A30" s="267" t="s">
        <v>64</v>
      </c>
      <c r="B30" s="145">
        <f>D30+K30+M30+O30+Q30+T30+S30</f>
        <v>13110.8</v>
      </c>
      <c r="C30" s="146">
        <f t="shared" si="0"/>
        <v>42.444429840336454</v>
      </c>
      <c r="D30" s="145">
        <f>F30+G30+H30+I30+J30</f>
        <v>12428.8</v>
      </c>
      <c r="E30" s="146">
        <f t="shared" si="2"/>
        <v>50.290523589868087</v>
      </c>
      <c r="F30" s="145">
        <f t="shared" ref="F30:K30" si="10">SUM(F6:F29)</f>
        <v>916</v>
      </c>
      <c r="G30" s="145">
        <f t="shared" si="10"/>
        <v>11326.8</v>
      </c>
      <c r="H30" s="145">
        <f t="shared" si="10"/>
        <v>82</v>
      </c>
      <c r="I30" s="145">
        <f t="shared" si="10"/>
        <v>40</v>
      </c>
      <c r="J30" s="145">
        <f t="shared" si="10"/>
        <v>64</v>
      </c>
      <c r="K30" s="268">
        <f t="shared" si="10"/>
        <v>0</v>
      </c>
      <c r="L30" s="145">
        <f t="shared" si="3"/>
        <v>0</v>
      </c>
      <c r="M30" s="268">
        <f>SUM(M6:M29)</f>
        <v>10</v>
      </c>
      <c r="N30" s="145">
        <f t="shared" si="4"/>
        <v>10.75268817204301</v>
      </c>
      <c r="O30" s="269">
        <f>SUM(O6:O29)</f>
        <v>120</v>
      </c>
      <c r="P30" s="270">
        <f t="shared" si="5"/>
        <v>7.6726342710997448</v>
      </c>
      <c r="Q30" s="145">
        <f>SUM(Q6:Q29)</f>
        <v>115</v>
      </c>
      <c r="R30" s="145">
        <f t="shared" si="6"/>
        <v>4.4095092024539877</v>
      </c>
      <c r="S30" s="145">
        <f>SUM(S6:S29)</f>
        <v>437</v>
      </c>
      <c r="T30" s="145">
        <f>SUM(T6:T29)</f>
        <v>0</v>
      </c>
      <c r="U30" s="145">
        <f>SUM(U6:U29)</f>
        <v>1409</v>
      </c>
      <c r="V30" s="145">
        <f>SUM(V6:V29)</f>
        <v>2670</v>
      </c>
      <c r="W30" s="145">
        <f>SUM(W6:W29)</f>
        <v>3141</v>
      </c>
      <c r="X30" s="271" t="s">
        <v>35</v>
      </c>
      <c r="Y30" s="153">
        <f t="shared" si="7"/>
        <v>30889.33</v>
      </c>
      <c r="Z30" s="153">
        <f t="shared" ref="Z30:AH30" si="11">SUM(Z6:Z29)</f>
        <v>24714</v>
      </c>
      <c r="AA30" s="153">
        <f t="shared" si="11"/>
        <v>0</v>
      </c>
      <c r="AB30" s="153">
        <f>SUM(AB6:AB29)</f>
        <v>478.33</v>
      </c>
      <c r="AC30" s="153">
        <f t="shared" si="11"/>
        <v>93</v>
      </c>
      <c r="AD30" s="153">
        <f t="shared" si="11"/>
        <v>1564</v>
      </c>
      <c r="AE30" s="153">
        <f t="shared" si="11"/>
        <v>2608</v>
      </c>
      <c r="AF30" s="153">
        <f t="shared" si="11"/>
        <v>600</v>
      </c>
      <c r="AG30" s="153">
        <f t="shared" si="11"/>
        <v>832</v>
      </c>
      <c r="AH30" s="153">
        <f t="shared" si="11"/>
        <v>5225</v>
      </c>
      <c r="AI30" s="272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</row>
    <row r="31" spans="1:54" s="263" customFormat="1" ht="31.9" customHeight="1" x14ac:dyDescent="0.25">
      <c r="A31" s="151" t="s">
        <v>36</v>
      </c>
      <c r="B31" s="148">
        <v>14194</v>
      </c>
      <c r="C31" s="148">
        <v>46</v>
      </c>
      <c r="D31" s="148">
        <v>13109</v>
      </c>
      <c r="E31" s="148">
        <v>52</v>
      </c>
      <c r="F31" s="148">
        <v>1120</v>
      </c>
      <c r="G31" s="148">
        <v>11555</v>
      </c>
      <c r="H31" s="148">
        <v>312</v>
      </c>
      <c r="I31" s="148">
        <v>0</v>
      </c>
      <c r="J31" s="148">
        <v>122</v>
      </c>
      <c r="K31" s="161">
        <v>0</v>
      </c>
      <c r="L31" s="148">
        <v>0</v>
      </c>
      <c r="M31" s="161">
        <v>10</v>
      </c>
      <c r="N31" s="274">
        <v>9.0090090090090094</v>
      </c>
      <c r="O31" s="275">
        <v>302</v>
      </c>
      <c r="P31" s="263">
        <v>20</v>
      </c>
      <c r="Q31" s="148">
        <v>543</v>
      </c>
      <c r="R31" s="146">
        <v>28</v>
      </c>
      <c r="S31" s="148">
        <v>230</v>
      </c>
      <c r="T31" s="148">
        <v>0</v>
      </c>
      <c r="U31" s="148">
        <v>2903</v>
      </c>
      <c r="V31" s="148">
        <v>2746</v>
      </c>
      <c r="W31" s="148">
        <v>3106</v>
      </c>
      <c r="X31" s="243"/>
      <c r="Y31" s="243"/>
      <c r="Z31" s="276"/>
      <c r="AA31" s="277"/>
      <c r="AB31" s="278"/>
      <c r="AC31" s="243"/>
      <c r="AD31" s="243"/>
      <c r="AE31" s="243"/>
      <c r="AF31" s="243"/>
      <c r="AG31" s="243"/>
      <c r="AH31" s="243"/>
      <c r="AI31" s="279"/>
    </row>
    <row r="32" spans="1:54" s="283" customFormat="1" ht="21.75" customHeight="1" x14ac:dyDescent="0.25">
      <c r="A32" s="280" t="s">
        <v>37</v>
      </c>
      <c r="B32" s="145">
        <f>B30-B31</f>
        <v>-1083.2000000000007</v>
      </c>
      <c r="C32" s="145"/>
      <c r="D32" s="145">
        <f>F32+G32+H32+J32</f>
        <v>-720.20000000000073</v>
      </c>
      <c r="E32" s="145">
        <f t="shared" ref="E32:J32" si="12">E30-E31</f>
        <v>-1.7094764101319129</v>
      </c>
      <c r="F32" s="145">
        <f t="shared" si="12"/>
        <v>-204</v>
      </c>
      <c r="G32" s="145">
        <f t="shared" si="12"/>
        <v>-228.20000000000073</v>
      </c>
      <c r="H32" s="145">
        <f t="shared" si="12"/>
        <v>-230</v>
      </c>
      <c r="I32" s="145">
        <f t="shared" si="12"/>
        <v>40</v>
      </c>
      <c r="J32" s="145">
        <f t="shared" si="12"/>
        <v>-58</v>
      </c>
      <c r="K32" s="268">
        <f>K30-K31</f>
        <v>0</v>
      </c>
      <c r="L32" s="148"/>
      <c r="M32" s="268">
        <f>M30-M31</f>
        <v>0</v>
      </c>
      <c r="N32" s="148"/>
      <c r="O32" s="281">
        <f>O30-Q31</f>
        <v>-423</v>
      </c>
      <c r="P32" s="148"/>
      <c r="Q32" s="281">
        <f>Q30-S31</f>
        <v>-115</v>
      </c>
      <c r="R32" s="148"/>
      <c r="S32" s="145">
        <f>S30-S31</f>
        <v>207</v>
      </c>
      <c r="T32" s="145">
        <f>T30-T31</f>
        <v>0</v>
      </c>
      <c r="U32" s="145">
        <f>U30-U31</f>
        <v>-1494</v>
      </c>
      <c r="V32" s="145">
        <f>V30-V31</f>
        <v>-76</v>
      </c>
      <c r="W32" s="145">
        <f>W30-W31</f>
        <v>35</v>
      </c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82"/>
      <c r="AJ32" s="282"/>
      <c r="AO32" s="383"/>
      <c r="AP32" s="383"/>
      <c r="AQ32" s="383"/>
      <c r="AR32" s="383"/>
      <c r="AS32" s="383"/>
      <c r="AT32" s="383"/>
    </row>
    <row r="33" spans="1:36" x14ac:dyDescent="0.2">
      <c r="A33" s="245"/>
      <c r="B33" s="284"/>
      <c r="C33" s="285"/>
      <c r="D33" s="284"/>
      <c r="Q33" s="288"/>
      <c r="R33" s="288"/>
      <c r="S33" s="288"/>
      <c r="T33" s="288"/>
      <c r="Z33" s="289"/>
    </row>
    <row r="34" spans="1:36" x14ac:dyDescent="0.2">
      <c r="A34" s="245"/>
      <c r="O34" s="291"/>
    </row>
    <row r="35" spans="1:36" x14ac:dyDescent="0.2">
      <c r="A35" s="245"/>
      <c r="Y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</row>
    <row r="36" spans="1:36" x14ac:dyDescent="0.2">
      <c r="A36" s="245"/>
      <c r="G36" s="291">
        <f>D30+F30</f>
        <v>13344.8</v>
      </c>
      <c r="Q36" s="291"/>
    </row>
    <row r="38" spans="1:36" x14ac:dyDescent="0.2">
      <c r="A38" s="245"/>
      <c r="N38" s="290"/>
      <c r="AE38" s="288"/>
      <c r="AF38" s="288"/>
      <c r="AG38" s="288"/>
      <c r="AH38" s="288"/>
    </row>
    <row r="39" spans="1:36" x14ac:dyDescent="0.2">
      <c r="A39" s="245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.7" right="0.7" top="0.75" bottom="0.75" header="0.3" footer="0.3"/>
  <pageSetup paperSize="9" scale="60" fitToWidth="2" orientation="landscape" r:id="rId1"/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zoomScaleNormal="100" workbookViewId="0">
      <selection sqref="A1:XFD1048576"/>
    </sheetView>
  </sheetViews>
  <sheetFormatPr defaultColWidth="8.7109375" defaultRowHeight="12.75" x14ac:dyDescent="0.2"/>
  <cols>
    <col min="1" max="1" width="26.85546875" style="286" customWidth="1"/>
    <col min="2" max="2" width="8.140625" style="290" customWidth="1"/>
    <col min="3" max="3" width="8" style="286" customWidth="1"/>
    <col min="4" max="4" width="8.5703125" style="290" customWidth="1"/>
    <col min="5" max="5" width="8.140625" style="286" customWidth="1"/>
    <col min="6" max="6" width="9.42578125" style="286" customWidth="1"/>
    <col min="7" max="7" width="8.7109375" style="286" customWidth="1"/>
    <col min="8" max="8" width="7.5703125" style="286" customWidth="1"/>
    <col min="9" max="9" width="10.5703125" style="286" customWidth="1"/>
    <col min="10" max="10" width="8.7109375" style="286" customWidth="1"/>
    <col min="11" max="11" width="7" style="286" customWidth="1"/>
    <col min="12" max="12" width="9" style="287" customWidth="1"/>
    <col min="13" max="13" width="7.7109375" style="286" customWidth="1"/>
    <col min="14" max="14" width="7" style="286" customWidth="1"/>
    <col min="15" max="16" width="6.7109375" style="286" customWidth="1"/>
    <col min="17" max="17" width="7" style="286" customWidth="1"/>
    <col min="18" max="18" width="8.85546875" style="286" customWidth="1"/>
    <col min="19" max="19" width="7.140625" style="286" customWidth="1"/>
    <col min="20" max="20" width="11.5703125" style="286" customWidth="1"/>
    <col min="21" max="21" width="9.28515625" style="286" customWidth="1"/>
    <col min="22" max="22" width="10" style="286" customWidth="1"/>
    <col min="23" max="23" width="15.28515625" style="286" customWidth="1"/>
    <col min="24" max="24" width="26.140625" style="286" customWidth="1"/>
    <col min="25" max="25" width="12.85546875" style="286" customWidth="1"/>
    <col min="26" max="26" width="17.42578125" style="292" customWidth="1"/>
    <col min="27" max="27" width="11" style="286" customWidth="1"/>
    <col min="28" max="28" width="14.140625" style="286" customWidth="1"/>
    <col min="29" max="29" width="12.5703125" style="286" customWidth="1"/>
    <col min="30" max="30" width="13.7109375" style="286" customWidth="1"/>
    <col min="31" max="31" width="15.42578125" style="286" customWidth="1"/>
    <col min="32" max="32" width="12.28515625" style="286" customWidth="1"/>
    <col min="33" max="33" width="10.140625" style="286" customWidth="1"/>
    <col min="34" max="34" width="14.140625" style="286" customWidth="1"/>
    <col min="35" max="35" width="8.85546875" style="245" hidden="1" customWidth="1"/>
    <col min="36" max="36" width="7.7109375" style="245" hidden="1" customWidth="1"/>
    <col min="37" max="37" width="7.85546875" style="245" customWidth="1"/>
    <col min="38" max="39" width="5.42578125" style="245" customWidth="1"/>
    <col min="40" max="40" width="9.28515625" style="245" customWidth="1"/>
    <col min="41" max="41" width="12" style="245" customWidth="1"/>
    <col min="42" max="42" width="8.5703125" style="245" customWidth="1"/>
    <col min="43" max="43" width="12" style="245" customWidth="1"/>
    <col min="44" max="44" width="11" style="245" customWidth="1"/>
    <col min="45" max="45" width="13.85546875" style="245" customWidth="1"/>
    <col min="46" max="46" width="12.5703125" style="245" customWidth="1"/>
    <col min="47" max="48" width="7.5703125" style="245" customWidth="1"/>
    <col min="49" max="49" width="16" style="245" customWidth="1"/>
    <col min="50" max="50" width="8.140625" style="245" customWidth="1"/>
    <col min="51" max="51" width="10" style="245" customWidth="1"/>
    <col min="52" max="52" width="9.140625" style="245" customWidth="1"/>
    <col min="53" max="53" width="6.42578125" style="245" customWidth="1"/>
    <col min="54" max="54" width="13.5703125" style="245" customWidth="1"/>
    <col min="55" max="16384" width="8.7109375" style="245"/>
  </cols>
  <sheetData>
    <row r="1" spans="1:56" ht="15.75" x14ac:dyDescent="0.25">
      <c r="A1" s="241"/>
      <c r="B1" s="242"/>
      <c r="C1" s="241"/>
      <c r="D1" s="241"/>
      <c r="E1" s="241"/>
      <c r="F1" s="388" t="s">
        <v>68</v>
      </c>
      <c r="G1" s="388"/>
      <c r="H1" s="388"/>
      <c r="I1" s="388"/>
      <c r="J1" s="388"/>
      <c r="K1" s="388"/>
      <c r="L1" s="388"/>
      <c r="M1" s="388"/>
      <c r="N1" s="241"/>
      <c r="O1" s="389"/>
      <c r="P1" s="390"/>
      <c r="Q1" s="390"/>
      <c r="R1" s="390"/>
      <c r="S1" s="390"/>
      <c r="T1" s="390"/>
      <c r="U1" s="390"/>
      <c r="V1" s="390"/>
      <c r="W1" s="298"/>
      <c r="X1" s="241"/>
      <c r="Y1" s="241"/>
      <c r="Z1" s="242"/>
      <c r="AA1" s="241"/>
      <c r="AB1" s="241"/>
      <c r="AC1" s="241"/>
      <c r="AD1" s="241"/>
      <c r="AE1" s="241"/>
      <c r="AF1" s="241"/>
      <c r="AG1" s="241"/>
      <c r="AH1" s="241"/>
      <c r="AI1" s="155"/>
      <c r="AJ1" s="155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</row>
    <row r="2" spans="1:56" ht="16.5" customHeight="1" x14ac:dyDescent="0.25">
      <c r="A2" s="241"/>
      <c r="B2" s="234"/>
      <c r="C2" s="246" t="s">
        <v>1</v>
      </c>
      <c r="D2" s="297"/>
      <c r="E2" s="248"/>
      <c r="F2" s="248"/>
      <c r="G2" s="394" t="s">
        <v>80</v>
      </c>
      <c r="H2" s="395"/>
      <c r="I2" s="395"/>
      <c r="J2" s="395"/>
      <c r="K2" s="395"/>
      <c r="L2" s="396"/>
      <c r="M2" s="249"/>
      <c r="N2" s="297"/>
      <c r="O2" s="391"/>
      <c r="P2" s="392"/>
      <c r="Q2" s="392"/>
      <c r="R2" s="392"/>
      <c r="S2" s="392"/>
      <c r="T2" s="392"/>
      <c r="U2" s="392"/>
      <c r="V2" s="393"/>
      <c r="W2" s="298"/>
      <c r="X2" s="388" t="s">
        <v>2</v>
      </c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155"/>
      <c r="AJ2" s="155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</row>
    <row r="3" spans="1:56" ht="19.899999999999999" customHeight="1" x14ac:dyDescent="0.2">
      <c r="A3" s="378" t="s">
        <v>3</v>
      </c>
      <c r="B3" s="378" t="s">
        <v>4</v>
      </c>
      <c r="C3" s="397"/>
      <c r="D3" s="378" t="s">
        <v>75</v>
      </c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79"/>
      <c r="U3" s="378" t="s">
        <v>72</v>
      </c>
      <c r="V3" s="378" t="s">
        <v>73</v>
      </c>
      <c r="W3" s="378" t="s">
        <v>8</v>
      </c>
      <c r="X3" s="385" t="s">
        <v>3</v>
      </c>
      <c r="Y3" s="378" t="s">
        <v>9</v>
      </c>
      <c r="Z3" s="378" t="s">
        <v>10</v>
      </c>
      <c r="AA3" s="378" t="s">
        <v>11</v>
      </c>
      <c r="AB3" s="378" t="s">
        <v>12</v>
      </c>
      <c r="AC3" s="378" t="s">
        <v>13</v>
      </c>
      <c r="AD3" s="378" t="s">
        <v>14</v>
      </c>
      <c r="AE3" s="378" t="s">
        <v>15</v>
      </c>
      <c r="AF3" s="378" t="s">
        <v>16</v>
      </c>
      <c r="AG3" s="378" t="s">
        <v>17</v>
      </c>
      <c r="AH3" s="378" t="s">
        <v>18</v>
      </c>
      <c r="AI3" s="155"/>
      <c r="AJ3" s="155"/>
      <c r="AK3" s="244"/>
      <c r="AL3" s="244"/>
      <c r="AM3" s="244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244"/>
      <c r="AY3" s="244"/>
      <c r="AZ3" s="244"/>
      <c r="BA3" s="244"/>
      <c r="BB3" s="244"/>
    </row>
    <row r="4" spans="1:56" s="252" customFormat="1" ht="68.25" customHeight="1" x14ac:dyDescent="0.2">
      <c r="A4" s="381"/>
      <c r="B4" s="398"/>
      <c r="C4" s="399"/>
      <c r="D4" s="401" t="s">
        <v>19</v>
      </c>
      <c r="E4" s="402"/>
      <c r="F4" s="378" t="s">
        <v>20</v>
      </c>
      <c r="G4" s="400"/>
      <c r="H4" s="400"/>
      <c r="I4" s="400"/>
      <c r="J4" s="379"/>
      <c r="K4" s="401" t="s">
        <v>21</v>
      </c>
      <c r="L4" s="402"/>
      <c r="M4" s="401" t="s">
        <v>22</v>
      </c>
      <c r="N4" s="402"/>
      <c r="O4" s="378" t="s">
        <v>23</v>
      </c>
      <c r="P4" s="379"/>
      <c r="Q4" s="378" t="s">
        <v>15</v>
      </c>
      <c r="R4" s="379"/>
      <c r="S4" s="294" t="s">
        <v>17</v>
      </c>
      <c r="T4" s="294" t="s">
        <v>16</v>
      </c>
      <c r="U4" s="381"/>
      <c r="V4" s="381"/>
      <c r="W4" s="381"/>
      <c r="X4" s="386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0"/>
      <c r="AJ4" s="380"/>
      <c r="AK4" s="244"/>
      <c r="AL4" s="244"/>
      <c r="AM4" s="244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244"/>
      <c r="AY4" s="244"/>
      <c r="AZ4" s="244"/>
      <c r="BA4" s="244"/>
      <c r="BB4" s="251"/>
      <c r="BC4" s="251"/>
      <c r="BD4" s="251"/>
    </row>
    <row r="5" spans="1:56" s="259" customFormat="1" ht="43.9" customHeight="1" x14ac:dyDescent="0.2">
      <c r="A5" s="382"/>
      <c r="B5" s="253" t="s">
        <v>25</v>
      </c>
      <c r="C5" s="254" t="s">
        <v>26</v>
      </c>
      <c r="D5" s="151" t="s">
        <v>25</v>
      </c>
      <c r="E5" s="255" t="s">
        <v>26</v>
      </c>
      <c r="F5" s="256" t="s">
        <v>27</v>
      </c>
      <c r="G5" s="256" t="s">
        <v>28</v>
      </c>
      <c r="H5" s="254" t="s">
        <v>29</v>
      </c>
      <c r="I5" s="151" t="s">
        <v>30</v>
      </c>
      <c r="J5" s="151" t="s">
        <v>70</v>
      </c>
      <c r="K5" s="149" t="s">
        <v>25</v>
      </c>
      <c r="L5" s="151" t="s">
        <v>32</v>
      </c>
      <c r="M5" s="149" t="s">
        <v>25</v>
      </c>
      <c r="N5" s="151" t="s">
        <v>32</v>
      </c>
      <c r="O5" s="151" t="s">
        <v>25</v>
      </c>
      <c r="P5" s="151" t="s">
        <v>32</v>
      </c>
      <c r="Q5" s="151" t="s">
        <v>25</v>
      </c>
      <c r="R5" s="151" t="s">
        <v>33</v>
      </c>
      <c r="S5" s="151" t="s">
        <v>25</v>
      </c>
      <c r="T5" s="151" t="s">
        <v>25</v>
      </c>
      <c r="U5" s="382"/>
      <c r="V5" s="382"/>
      <c r="W5" s="382"/>
      <c r="X5" s="387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257"/>
      <c r="AJ5" s="296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260"/>
      <c r="BB5" s="251"/>
    </row>
    <row r="6" spans="1:56" s="159" customFormat="1" ht="16.5" customHeight="1" x14ac:dyDescent="0.25">
      <c r="A6" s="144" t="s">
        <v>38</v>
      </c>
      <c r="B6" s="145">
        <f>D6+K6+M6+O6+Q6+T6+S6</f>
        <v>380</v>
      </c>
      <c r="C6" s="146">
        <f t="shared" ref="C6:C30" si="0">B6/Y6*100</f>
        <v>26.224982746721874</v>
      </c>
      <c r="D6" s="295">
        <f t="shared" ref="D6:D29" si="1">F6+G6+H6+I6+J6</f>
        <v>380</v>
      </c>
      <c r="E6" s="146">
        <f t="shared" ref="E6:E30" si="2">D6/Z6*100</f>
        <v>39.419087136929463</v>
      </c>
      <c r="F6" s="148"/>
      <c r="G6" s="148">
        <v>380</v>
      </c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/>
      <c r="T6" s="148"/>
      <c r="U6" s="151">
        <v>80</v>
      </c>
      <c r="V6" s="151">
        <v>240</v>
      </c>
      <c r="W6" s="151">
        <v>380</v>
      </c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865</v>
      </c>
      <c r="C7" s="146">
        <f t="shared" si="0"/>
        <v>42.568897637795274</v>
      </c>
      <c r="D7" s="295">
        <f t="shared" si="1"/>
        <v>615</v>
      </c>
      <c r="E7" s="146">
        <f t="shared" si="2"/>
        <v>43.006993006993007</v>
      </c>
      <c r="F7" s="148"/>
      <c r="G7" s="148">
        <v>615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>
        <v>120</v>
      </c>
      <c r="P7" s="146">
        <f t="shared" si="5"/>
        <v>46.153846153846153</v>
      </c>
      <c r="Q7" s="151"/>
      <c r="R7" s="146">
        <f t="shared" si="6"/>
        <v>0</v>
      </c>
      <c r="S7" s="148">
        <v>130</v>
      </c>
      <c r="T7" s="148"/>
      <c r="U7" s="151">
        <v>100</v>
      </c>
      <c r="V7" s="151">
        <v>900</v>
      </c>
      <c r="W7" s="151">
        <v>745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500</v>
      </c>
      <c r="C8" s="146">
        <f t="shared" si="0"/>
        <v>46.425255338904364</v>
      </c>
      <c r="D8" s="295">
        <f t="shared" si="1"/>
        <v>500</v>
      </c>
      <c r="E8" s="146">
        <f t="shared" si="2"/>
        <v>59.95203836930456</v>
      </c>
      <c r="F8" s="148"/>
      <c r="G8" s="148">
        <v>500</v>
      </c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>
        <v>558</v>
      </c>
      <c r="W8" s="151">
        <v>500</v>
      </c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997</v>
      </c>
      <c r="C9" s="146">
        <f t="shared" si="0"/>
        <v>55.296727676095394</v>
      </c>
      <c r="D9" s="295">
        <f t="shared" si="1"/>
        <v>997</v>
      </c>
      <c r="E9" s="146">
        <f t="shared" si="2"/>
        <v>86.695652173913047</v>
      </c>
      <c r="F9" s="148"/>
      <c r="G9" s="148">
        <v>997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/>
      <c r="R9" s="146">
        <f t="shared" si="6"/>
        <v>0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29" si="9">D10+K10+M10+O10+Q10+T10+S10</f>
        <v>810</v>
      </c>
      <c r="C10" s="146">
        <f t="shared" si="0"/>
        <v>42.654028436018962</v>
      </c>
      <c r="D10" s="295">
        <f t="shared" si="1"/>
        <v>810</v>
      </c>
      <c r="E10" s="146">
        <f t="shared" si="2"/>
        <v>49.270072992700733</v>
      </c>
      <c r="F10" s="148"/>
      <c r="G10" s="148">
        <v>770</v>
      </c>
      <c r="H10" s="148"/>
      <c r="I10" s="148">
        <v>40</v>
      </c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/>
      <c r="P10" s="146">
        <f t="shared" si="5"/>
        <v>0</v>
      </c>
      <c r="Q10" s="151"/>
      <c r="R10" s="146" t="e">
        <f t="shared" si="6"/>
        <v>#DIV/0!</v>
      </c>
      <c r="S10" s="148"/>
      <c r="T10" s="148"/>
      <c r="U10" s="151">
        <v>115</v>
      </c>
      <c r="V10" s="151">
        <v>712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1925</v>
      </c>
      <c r="C11" s="146">
        <f t="shared" si="0"/>
        <v>43.258426966292134</v>
      </c>
      <c r="D11" s="295">
        <f t="shared" si="1"/>
        <v>1812</v>
      </c>
      <c r="E11" s="146">
        <f t="shared" si="2"/>
        <v>47.684210526315788</v>
      </c>
      <c r="F11" s="148"/>
      <c r="G11" s="148">
        <v>1812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>
        <v>113</v>
      </c>
      <c r="T11" s="148"/>
      <c r="U11" s="151">
        <v>243</v>
      </c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220</v>
      </c>
      <c r="C12" s="146">
        <f t="shared" si="0"/>
        <v>29.139072847682119</v>
      </c>
      <c r="D12" s="295">
        <f t="shared" si="1"/>
        <v>220</v>
      </c>
      <c r="E12" s="146">
        <f t="shared" si="2"/>
        <v>30.942334739803094</v>
      </c>
      <c r="F12" s="148"/>
      <c r="G12" s="148">
        <v>220</v>
      </c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1910</v>
      </c>
      <c r="C13" s="146">
        <f t="shared" si="0"/>
        <v>62.705187130663163</v>
      </c>
      <c r="D13" s="295">
        <f t="shared" si="1"/>
        <v>1800</v>
      </c>
      <c r="E13" s="146">
        <f t="shared" si="2"/>
        <v>76.955964087216756</v>
      </c>
      <c r="F13" s="148"/>
      <c r="G13" s="148">
        <v>1716</v>
      </c>
      <c r="H13" s="148">
        <v>20</v>
      </c>
      <c r="I13" s="148"/>
      <c r="J13" s="148">
        <v>64</v>
      </c>
      <c r="K13" s="149"/>
      <c r="L13" s="148">
        <f t="shared" si="3"/>
        <v>0</v>
      </c>
      <c r="M13" s="150">
        <v>10</v>
      </c>
      <c r="N13" s="146">
        <f t="shared" si="4"/>
        <v>22.222222222222221</v>
      </c>
      <c r="O13" s="151"/>
      <c r="P13" s="146">
        <f t="shared" si="5"/>
        <v>0</v>
      </c>
      <c r="Q13" s="151">
        <v>100</v>
      </c>
      <c r="R13" s="146">
        <f t="shared" si="6"/>
        <v>100</v>
      </c>
      <c r="S13" s="148"/>
      <c r="T13" s="148"/>
      <c r="U13" s="151">
        <v>461</v>
      </c>
      <c r="V13" s="151"/>
      <c r="W13" s="151">
        <v>1800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1245</v>
      </c>
      <c r="C14" s="146">
        <f t="shared" si="0"/>
        <v>42.945843394273886</v>
      </c>
      <c r="D14" s="295">
        <f t="shared" si="1"/>
        <v>1245</v>
      </c>
      <c r="E14" s="146">
        <f t="shared" si="2"/>
        <v>49.641148325358856</v>
      </c>
      <c r="F14" s="148">
        <v>275</v>
      </c>
      <c r="G14" s="148">
        <v>970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>
        <v>107</v>
      </c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35</v>
      </c>
      <c r="C15" s="146">
        <f t="shared" si="0"/>
        <v>9.5367847411444142</v>
      </c>
      <c r="D15" s="295">
        <f t="shared" si="1"/>
        <v>20</v>
      </c>
      <c r="E15" s="146">
        <f t="shared" si="2"/>
        <v>100</v>
      </c>
      <c r="F15" s="148"/>
      <c r="G15" s="148">
        <v>20</v>
      </c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/>
      <c r="P15" s="146">
        <f t="shared" si="5"/>
        <v>0</v>
      </c>
      <c r="Q15" s="151">
        <v>15</v>
      </c>
      <c r="R15" s="146">
        <f t="shared" si="6"/>
        <v>9.375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890</v>
      </c>
      <c r="C16" s="146">
        <f t="shared" si="0"/>
        <v>62.897526501766791</v>
      </c>
      <c r="D16" s="295">
        <f t="shared" si="1"/>
        <v>890</v>
      </c>
      <c r="E16" s="146">
        <f t="shared" si="2"/>
        <v>73.251028806584358</v>
      </c>
      <c r="F16" s="148"/>
      <c r="G16" s="148">
        <v>803</v>
      </c>
      <c r="H16" s="148">
        <v>87</v>
      </c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/>
      <c r="P16" s="146">
        <f t="shared" si="5"/>
        <v>0</v>
      </c>
      <c r="Q16" s="151"/>
      <c r="R16" s="146" t="e">
        <f t="shared" si="6"/>
        <v>#DIV/0!</v>
      </c>
      <c r="S16" s="148"/>
      <c r="T16" s="148"/>
      <c r="U16" s="151">
        <v>83</v>
      </c>
      <c r="V16" s="151">
        <v>0</v>
      </c>
      <c r="W16" s="151">
        <v>0</v>
      </c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4" s="159" customFormat="1" ht="15.75" x14ac:dyDescent="0.25">
      <c r="A17" s="144" t="s">
        <v>49</v>
      </c>
      <c r="B17" s="145">
        <f t="shared" si="9"/>
        <v>0</v>
      </c>
      <c r="C17" s="146">
        <f t="shared" si="0"/>
        <v>0</v>
      </c>
      <c r="D17" s="295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/>
      <c r="P17" s="146">
        <f t="shared" si="5"/>
        <v>0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4" s="159" customFormat="1" ht="15.75" x14ac:dyDescent="0.25">
      <c r="A18" s="144" t="s">
        <v>50</v>
      </c>
      <c r="B18" s="145">
        <f t="shared" si="9"/>
        <v>4786</v>
      </c>
      <c r="C18" s="146">
        <f t="shared" si="0"/>
        <v>60.148297096895817</v>
      </c>
      <c r="D18" s="295">
        <f t="shared" si="1"/>
        <v>4352</v>
      </c>
      <c r="E18" s="146">
        <f t="shared" si="2"/>
        <v>61.547164474614625</v>
      </c>
      <c r="F18" s="148">
        <v>933</v>
      </c>
      <c r="G18" s="148">
        <v>3419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>
        <v>169</v>
      </c>
      <c r="R18" s="146">
        <f t="shared" si="6"/>
        <v>19.0744920993228</v>
      </c>
      <c r="S18" s="148">
        <v>265</v>
      </c>
      <c r="T18" s="148"/>
      <c r="U18" s="151">
        <v>776</v>
      </c>
      <c r="V18" s="151">
        <v>577</v>
      </c>
      <c r="W18" s="151">
        <v>194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4" s="159" customFormat="1" ht="15.75" x14ac:dyDescent="0.25">
      <c r="A19" s="144" t="s">
        <v>51</v>
      </c>
      <c r="B19" s="145">
        <f t="shared" si="9"/>
        <v>125.8</v>
      </c>
      <c r="C19" s="146">
        <f t="shared" si="0"/>
        <v>17</v>
      </c>
      <c r="D19" s="295">
        <f t="shared" si="1"/>
        <v>125.8</v>
      </c>
      <c r="E19" s="146">
        <f t="shared" si="2"/>
        <v>20.622950819672131</v>
      </c>
      <c r="F19" s="148"/>
      <c r="G19" s="148">
        <v>125.8</v>
      </c>
      <c r="H19" s="148"/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>
        <v>90</v>
      </c>
      <c r="W19" s="151"/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4" s="159" customFormat="1" ht="15.75" x14ac:dyDescent="0.25">
      <c r="A20" s="144" t="s">
        <v>52</v>
      </c>
      <c r="B20" s="145">
        <f t="shared" si="9"/>
        <v>110</v>
      </c>
      <c r="C20" s="146">
        <f t="shared" si="0"/>
        <v>26.315789473684209</v>
      </c>
      <c r="D20" s="295">
        <f t="shared" si="1"/>
        <v>110</v>
      </c>
      <c r="E20" s="146">
        <f t="shared" si="2"/>
        <v>26.315789473684209</v>
      </c>
      <c r="F20" s="148"/>
      <c r="G20" s="148">
        <v>110</v>
      </c>
      <c r="H20" s="148"/>
      <c r="I20" s="148"/>
      <c r="J20" s="148"/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4" s="159" customFormat="1" ht="15" customHeight="1" x14ac:dyDescent="0.25">
      <c r="A21" s="144" t="s">
        <v>53</v>
      </c>
      <c r="B21" s="145">
        <f t="shared" si="9"/>
        <v>0</v>
      </c>
      <c r="C21" s="146">
        <f t="shared" si="0"/>
        <v>0</v>
      </c>
      <c r="D21" s="295">
        <f t="shared" si="1"/>
        <v>0</v>
      </c>
      <c r="E21" s="146" t="e">
        <f t="shared" si="2"/>
        <v>#DIV/0!</v>
      </c>
      <c r="F21" s="148"/>
      <c r="G21" s="148"/>
      <c r="H21" s="148"/>
      <c r="I21" s="148"/>
      <c r="J21" s="148"/>
      <c r="K21" s="149"/>
      <c r="L21" s="148" t="e">
        <f t="shared" si="3"/>
        <v>#DIV/0!</v>
      </c>
      <c r="M21" s="150"/>
      <c r="N21" s="146" t="e">
        <f t="shared" si="4"/>
        <v>#DIV/0!</v>
      </c>
      <c r="O21" s="151"/>
      <c r="P21" s="146" t="e">
        <f t="shared" si="5"/>
        <v>#DIV/0!</v>
      </c>
      <c r="Q21" s="151"/>
      <c r="R21" s="146">
        <f t="shared" si="6"/>
        <v>0</v>
      </c>
      <c r="S21" s="148"/>
      <c r="T21" s="148"/>
      <c r="U21" s="151"/>
      <c r="V21" s="151"/>
      <c r="W21" s="151"/>
      <c r="X21" s="152" t="s">
        <v>53</v>
      </c>
      <c r="Y21" s="153">
        <f t="shared" si="7"/>
        <v>58</v>
      </c>
      <c r="Z21" s="151"/>
      <c r="AA21" s="148"/>
      <c r="AB21" s="151"/>
      <c r="AC21" s="151"/>
      <c r="AD21" s="151"/>
      <c r="AE21" s="151">
        <v>58</v>
      </c>
      <c r="AF21" s="151"/>
      <c r="AG21" s="151"/>
      <c r="AH21" s="151"/>
      <c r="AI21" s="154">
        <v>39</v>
      </c>
      <c r="AJ21" s="155">
        <v>238</v>
      </c>
      <c r="AK21" s="155"/>
      <c r="AL21" s="155"/>
      <c r="AM21" s="155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7"/>
      <c r="AY21" s="155"/>
      <c r="AZ21" s="155"/>
      <c r="BA21" s="155"/>
      <c r="BB21" s="160"/>
    </row>
    <row r="22" spans="1:54" s="266" customFormat="1" ht="15.75" x14ac:dyDescent="0.25">
      <c r="A22" s="152" t="s">
        <v>54</v>
      </c>
      <c r="B22" s="145">
        <f t="shared" si="9"/>
        <v>0</v>
      </c>
      <c r="C22" s="146">
        <f t="shared" si="0"/>
        <v>0</v>
      </c>
      <c r="D22" s="295">
        <f t="shared" si="1"/>
        <v>0</v>
      </c>
      <c r="E22" s="146" t="e">
        <f t="shared" si="2"/>
        <v>#DIV/0!</v>
      </c>
      <c r="F22" s="148"/>
      <c r="G22" s="148"/>
      <c r="H22" s="148"/>
      <c r="I22" s="148"/>
      <c r="J22" s="148"/>
      <c r="K22" s="149"/>
      <c r="L22" s="148">
        <f t="shared" si="3"/>
        <v>0</v>
      </c>
      <c r="M22" s="150"/>
      <c r="N22" s="148" t="e">
        <f t="shared" si="4"/>
        <v>#DIV/0!</v>
      </c>
      <c r="O22" s="151"/>
      <c r="P22" s="146" t="e">
        <f t="shared" si="5"/>
        <v>#DIV/0!</v>
      </c>
      <c r="Q22" s="151"/>
      <c r="R22" s="146" t="e">
        <f t="shared" si="6"/>
        <v>#DIV/0!</v>
      </c>
      <c r="S22" s="148"/>
      <c r="T22" s="148"/>
      <c r="U22" s="151"/>
      <c r="V22" s="151"/>
      <c r="W22" s="151"/>
      <c r="X22" s="152" t="s">
        <v>54</v>
      </c>
      <c r="Y22" s="153">
        <f t="shared" si="7"/>
        <v>83.33</v>
      </c>
      <c r="Z22" s="162"/>
      <c r="AA22" s="148"/>
      <c r="AB22" s="151">
        <v>83.33</v>
      </c>
      <c r="AC22" s="151"/>
      <c r="AD22" s="151"/>
      <c r="AE22" s="151"/>
      <c r="AF22" s="151"/>
      <c r="AG22" s="151"/>
      <c r="AH22" s="162"/>
      <c r="AI22" s="261"/>
      <c r="AJ22" s="262"/>
      <c r="AK22" s="262"/>
      <c r="AL22" s="262"/>
      <c r="AM22" s="262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4"/>
      <c r="AY22" s="262"/>
      <c r="AZ22" s="262"/>
      <c r="BA22" s="262"/>
      <c r="BB22" s="265"/>
    </row>
    <row r="23" spans="1:54" s="266" customFormat="1" ht="15.75" x14ac:dyDescent="0.25">
      <c r="A23" s="152" t="s">
        <v>55</v>
      </c>
      <c r="B23" s="145">
        <f t="shared" si="9"/>
        <v>0</v>
      </c>
      <c r="C23" s="146">
        <f t="shared" si="0"/>
        <v>0</v>
      </c>
      <c r="D23" s="295">
        <f t="shared" si="1"/>
        <v>0</v>
      </c>
      <c r="E23" s="146" t="e">
        <f t="shared" si="2"/>
        <v>#DIV/0!</v>
      </c>
      <c r="F23" s="148"/>
      <c r="G23" s="148"/>
      <c r="H23" s="148"/>
      <c r="I23" s="148"/>
      <c r="J23" s="148"/>
      <c r="K23" s="149"/>
      <c r="L23" s="148">
        <f t="shared" si="3"/>
        <v>0</v>
      </c>
      <c r="M23" s="150"/>
      <c r="N23" s="148" t="e">
        <f t="shared" si="4"/>
        <v>#DIV/0!</v>
      </c>
      <c r="O23" s="151"/>
      <c r="P23" s="146" t="e">
        <f t="shared" si="5"/>
        <v>#DIV/0!</v>
      </c>
      <c r="Q23" s="151"/>
      <c r="R23" s="146" t="e">
        <f t="shared" si="6"/>
        <v>#DIV/0!</v>
      </c>
      <c r="S23" s="148"/>
      <c r="T23" s="148"/>
      <c r="U23" s="151"/>
      <c r="V23" s="151"/>
      <c r="W23" s="151"/>
      <c r="X23" s="152" t="s">
        <v>55</v>
      </c>
      <c r="Y23" s="153">
        <f t="shared" si="7"/>
        <v>78</v>
      </c>
      <c r="Z23" s="162"/>
      <c r="AA23" s="148"/>
      <c r="AB23" s="151">
        <v>78</v>
      </c>
      <c r="AC23" s="151"/>
      <c r="AD23" s="151"/>
      <c r="AE23" s="151"/>
      <c r="AF23" s="151"/>
      <c r="AG23" s="151"/>
      <c r="AH23" s="162"/>
      <c r="AI23" s="261"/>
      <c r="AJ23" s="262"/>
      <c r="AK23" s="262"/>
      <c r="AL23" s="262"/>
      <c r="AM23" s="262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4"/>
      <c r="AY23" s="262"/>
      <c r="AZ23" s="262"/>
      <c r="BA23" s="262"/>
      <c r="BB23" s="265"/>
    </row>
    <row r="24" spans="1:54" s="266" customFormat="1" ht="15.75" x14ac:dyDescent="0.25">
      <c r="A24" s="152" t="s">
        <v>56</v>
      </c>
      <c r="B24" s="145">
        <f t="shared" si="9"/>
        <v>0</v>
      </c>
      <c r="C24" s="146" t="e">
        <f t="shared" si="0"/>
        <v>#DIV/0!</v>
      </c>
      <c r="D24" s="295">
        <f t="shared" si="1"/>
        <v>0</v>
      </c>
      <c r="E24" s="146" t="e">
        <f t="shared" si="2"/>
        <v>#DIV/0!</v>
      </c>
      <c r="F24" s="148"/>
      <c r="G24" s="148"/>
      <c r="H24" s="148"/>
      <c r="I24" s="148"/>
      <c r="J24" s="148"/>
      <c r="K24" s="149"/>
      <c r="L24" s="148" t="e">
        <f t="shared" si="3"/>
        <v>#DIV/0!</v>
      </c>
      <c r="M24" s="150"/>
      <c r="N24" s="148" t="e">
        <f t="shared" si="4"/>
        <v>#DIV/0!</v>
      </c>
      <c r="O24" s="151"/>
      <c r="P24" s="146" t="e">
        <f t="shared" si="5"/>
        <v>#DIV/0!</v>
      </c>
      <c r="Q24" s="151"/>
      <c r="R24" s="146" t="e">
        <f t="shared" si="6"/>
        <v>#DIV/0!</v>
      </c>
      <c r="S24" s="148"/>
      <c r="T24" s="148"/>
      <c r="U24" s="151"/>
      <c r="V24" s="151"/>
      <c r="W24" s="151"/>
      <c r="X24" s="152" t="s">
        <v>56</v>
      </c>
      <c r="Y24" s="153">
        <f t="shared" si="7"/>
        <v>0</v>
      </c>
      <c r="Z24" s="162"/>
      <c r="AA24" s="148"/>
      <c r="AB24" s="151"/>
      <c r="AC24" s="151"/>
      <c r="AD24" s="151"/>
      <c r="AE24" s="151"/>
      <c r="AF24" s="151"/>
      <c r="AG24" s="151"/>
      <c r="AH24" s="162"/>
      <c r="AI24" s="261"/>
      <c r="AJ24" s="262"/>
      <c r="AK24" s="262"/>
      <c r="AL24" s="262"/>
      <c r="AM24" s="262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4"/>
      <c r="AY24" s="262"/>
      <c r="AZ24" s="262"/>
      <c r="BA24" s="262"/>
      <c r="BB24" s="265"/>
    </row>
    <row r="25" spans="1:54" s="266" customFormat="1" ht="15.75" x14ac:dyDescent="0.25">
      <c r="A25" s="152" t="s">
        <v>57</v>
      </c>
      <c r="B25" s="145">
        <f t="shared" si="9"/>
        <v>0</v>
      </c>
      <c r="C25" s="146">
        <f t="shared" si="0"/>
        <v>0</v>
      </c>
      <c r="D25" s="295">
        <f t="shared" si="1"/>
        <v>0</v>
      </c>
      <c r="E25" s="146" t="e">
        <f t="shared" si="2"/>
        <v>#DIV/0!</v>
      </c>
      <c r="F25" s="148"/>
      <c r="G25" s="148"/>
      <c r="H25" s="148"/>
      <c r="I25" s="148"/>
      <c r="J25" s="148"/>
      <c r="K25" s="149"/>
      <c r="L25" s="148">
        <f t="shared" si="3"/>
        <v>0</v>
      </c>
      <c r="M25" s="150"/>
      <c r="N25" s="148">
        <f t="shared" si="4"/>
        <v>0</v>
      </c>
      <c r="O25" s="151"/>
      <c r="P25" s="146" t="e">
        <f t="shared" si="5"/>
        <v>#DIV/0!</v>
      </c>
      <c r="Q25" s="151"/>
      <c r="R25" s="146" t="e">
        <f t="shared" si="6"/>
        <v>#DIV/0!</v>
      </c>
      <c r="S25" s="148"/>
      <c r="T25" s="148"/>
      <c r="U25" s="151"/>
      <c r="V25" s="151"/>
      <c r="W25" s="151"/>
      <c r="X25" s="152" t="s">
        <v>57</v>
      </c>
      <c r="Y25" s="153">
        <f t="shared" si="7"/>
        <v>115</v>
      </c>
      <c r="Z25" s="162"/>
      <c r="AA25" s="148"/>
      <c r="AB25" s="151">
        <v>100</v>
      </c>
      <c r="AC25" s="151">
        <v>15</v>
      </c>
      <c r="AD25" s="151"/>
      <c r="AE25" s="151"/>
      <c r="AF25" s="151"/>
      <c r="AG25" s="151"/>
      <c r="AH25" s="162"/>
      <c r="AI25" s="261"/>
      <c r="AJ25" s="262"/>
      <c r="AK25" s="262"/>
      <c r="AL25" s="262"/>
      <c r="AM25" s="262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4"/>
      <c r="AY25" s="262"/>
      <c r="AZ25" s="262"/>
      <c r="BA25" s="262"/>
      <c r="BB25" s="265"/>
    </row>
    <row r="26" spans="1:54" s="266" customFormat="1" ht="15.75" x14ac:dyDescent="0.25">
      <c r="A26" s="152" t="s">
        <v>58</v>
      </c>
      <c r="B26" s="145">
        <f t="shared" si="9"/>
        <v>0</v>
      </c>
      <c r="C26" s="146">
        <f t="shared" si="0"/>
        <v>0</v>
      </c>
      <c r="D26" s="295">
        <f t="shared" si="1"/>
        <v>0</v>
      </c>
      <c r="E26" s="146" t="e">
        <f t="shared" si="2"/>
        <v>#DIV/0!</v>
      </c>
      <c r="F26" s="148"/>
      <c r="G26" s="148"/>
      <c r="H26" s="148"/>
      <c r="I26" s="148"/>
      <c r="J26" s="148"/>
      <c r="K26" s="149"/>
      <c r="L26" s="148">
        <f t="shared" si="3"/>
        <v>0</v>
      </c>
      <c r="M26" s="150"/>
      <c r="N26" s="148" t="e">
        <f t="shared" si="4"/>
        <v>#DIV/0!</v>
      </c>
      <c r="O26" s="151"/>
      <c r="P26" s="146" t="e">
        <f t="shared" si="5"/>
        <v>#DIV/0!</v>
      </c>
      <c r="Q26" s="151"/>
      <c r="R26" s="146" t="e">
        <f t="shared" si="6"/>
        <v>#DIV/0!</v>
      </c>
      <c r="S26" s="148"/>
      <c r="T26" s="148"/>
      <c r="U26" s="151"/>
      <c r="V26" s="151"/>
      <c r="W26" s="151"/>
      <c r="X26" s="152" t="s">
        <v>58</v>
      </c>
      <c r="Y26" s="153">
        <f t="shared" si="7"/>
        <v>7</v>
      </c>
      <c r="Z26" s="162"/>
      <c r="AA26" s="148"/>
      <c r="AB26" s="151">
        <v>7</v>
      </c>
      <c r="AC26" s="151"/>
      <c r="AD26" s="151"/>
      <c r="AE26" s="151"/>
      <c r="AF26" s="151"/>
      <c r="AG26" s="151"/>
      <c r="AH26" s="162"/>
      <c r="AI26" s="261"/>
      <c r="AJ26" s="262"/>
      <c r="AK26" s="262"/>
      <c r="AL26" s="262"/>
      <c r="AM26" s="262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4"/>
      <c r="AY26" s="262"/>
      <c r="AZ26" s="262"/>
      <c r="BA26" s="262"/>
      <c r="BB26" s="265"/>
    </row>
    <row r="27" spans="1:54" s="266" customFormat="1" ht="15.75" x14ac:dyDescent="0.25">
      <c r="A27" s="152" t="s">
        <v>59</v>
      </c>
      <c r="B27" s="145">
        <f t="shared" si="9"/>
        <v>0</v>
      </c>
      <c r="C27" s="146">
        <f t="shared" si="0"/>
        <v>0</v>
      </c>
      <c r="D27" s="295">
        <f t="shared" si="1"/>
        <v>0</v>
      </c>
      <c r="E27" s="146" t="e">
        <f t="shared" si="2"/>
        <v>#DIV/0!</v>
      </c>
      <c r="F27" s="148"/>
      <c r="G27" s="148"/>
      <c r="H27" s="148"/>
      <c r="I27" s="148"/>
      <c r="J27" s="148"/>
      <c r="K27" s="149"/>
      <c r="L27" s="148">
        <f t="shared" si="3"/>
        <v>0</v>
      </c>
      <c r="M27" s="150"/>
      <c r="N27" s="148">
        <f t="shared" si="4"/>
        <v>0</v>
      </c>
      <c r="O27" s="151"/>
      <c r="P27" s="146" t="e">
        <f t="shared" si="5"/>
        <v>#DIV/0!</v>
      </c>
      <c r="Q27" s="151"/>
      <c r="R27" s="146" t="e">
        <f t="shared" si="6"/>
        <v>#DIV/0!</v>
      </c>
      <c r="S27" s="148"/>
      <c r="T27" s="148"/>
      <c r="U27" s="151"/>
      <c r="V27" s="151"/>
      <c r="W27" s="151"/>
      <c r="X27" s="152" t="s">
        <v>59</v>
      </c>
      <c r="Y27" s="153">
        <f t="shared" si="7"/>
        <v>66</v>
      </c>
      <c r="Z27" s="162"/>
      <c r="AA27" s="148"/>
      <c r="AB27" s="151">
        <v>50</v>
      </c>
      <c r="AC27" s="151">
        <v>16</v>
      </c>
      <c r="AD27" s="151"/>
      <c r="AE27" s="151"/>
      <c r="AF27" s="151"/>
      <c r="AG27" s="151"/>
      <c r="AH27" s="162"/>
      <c r="AI27" s="261"/>
      <c r="AJ27" s="262"/>
      <c r="AK27" s="262"/>
      <c r="AL27" s="262"/>
      <c r="AM27" s="262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4"/>
      <c r="AY27" s="262"/>
      <c r="AZ27" s="262"/>
      <c r="BA27" s="262"/>
      <c r="BB27" s="265"/>
    </row>
    <row r="28" spans="1:54" s="266" customFormat="1" ht="15.75" x14ac:dyDescent="0.25">
      <c r="A28" s="152" t="s">
        <v>61</v>
      </c>
      <c r="B28" s="145">
        <f t="shared" si="9"/>
        <v>0</v>
      </c>
      <c r="C28" s="146" t="e">
        <f t="shared" si="0"/>
        <v>#DIV/0!</v>
      </c>
      <c r="D28" s="295">
        <f t="shared" si="1"/>
        <v>0</v>
      </c>
      <c r="E28" s="146" t="e">
        <f t="shared" si="2"/>
        <v>#DIV/0!</v>
      </c>
      <c r="F28" s="148"/>
      <c r="G28" s="148"/>
      <c r="H28" s="148"/>
      <c r="I28" s="148"/>
      <c r="J28" s="148"/>
      <c r="K28" s="149"/>
      <c r="L28" s="148" t="e">
        <f t="shared" si="3"/>
        <v>#DIV/0!</v>
      </c>
      <c r="M28" s="150"/>
      <c r="N28" s="148" t="e">
        <f t="shared" si="4"/>
        <v>#DIV/0!</v>
      </c>
      <c r="O28" s="151"/>
      <c r="P28" s="146" t="e">
        <f t="shared" si="5"/>
        <v>#DIV/0!</v>
      </c>
      <c r="Q28" s="151"/>
      <c r="R28" s="146" t="e">
        <f t="shared" si="6"/>
        <v>#DIV/0!</v>
      </c>
      <c r="S28" s="148"/>
      <c r="T28" s="148"/>
      <c r="U28" s="151"/>
      <c r="V28" s="151"/>
      <c r="W28" s="151"/>
      <c r="X28" s="152" t="s">
        <v>61</v>
      </c>
      <c r="Y28" s="153">
        <f t="shared" si="7"/>
        <v>0</v>
      </c>
      <c r="Z28" s="162"/>
      <c r="AA28" s="148"/>
      <c r="AB28" s="151"/>
      <c r="AC28" s="151"/>
      <c r="AD28" s="151"/>
      <c r="AE28" s="151"/>
      <c r="AF28" s="151"/>
      <c r="AG28" s="151"/>
      <c r="AH28" s="162"/>
      <c r="AI28" s="261"/>
      <c r="AJ28" s="262"/>
      <c r="AK28" s="262"/>
      <c r="AL28" s="262"/>
      <c r="AM28" s="262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4"/>
      <c r="AY28" s="262"/>
      <c r="AZ28" s="262"/>
      <c r="BA28" s="262"/>
      <c r="BB28" s="265"/>
    </row>
    <row r="29" spans="1:54" s="159" customFormat="1" ht="15.75" x14ac:dyDescent="0.25">
      <c r="A29" s="144"/>
      <c r="B29" s="145">
        <f t="shared" si="9"/>
        <v>0</v>
      </c>
      <c r="C29" s="146" t="e">
        <f t="shared" si="0"/>
        <v>#DIV/0!</v>
      </c>
      <c r="D29" s="295">
        <f t="shared" si="1"/>
        <v>0</v>
      </c>
      <c r="E29" s="146" t="e">
        <f t="shared" si="2"/>
        <v>#DIV/0!</v>
      </c>
      <c r="F29" s="148"/>
      <c r="G29" s="148"/>
      <c r="H29" s="148"/>
      <c r="I29" s="148"/>
      <c r="J29" s="148"/>
      <c r="K29" s="149"/>
      <c r="L29" s="148" t="e">
        <f t="shared" si="3"/>
        <v>#DIV/0!</v>
      </c>
      <c r="M29" s="150"/>
      <c r="N29" s="148" t="e">
        <f t="shared" si="4"/>
        <v>#DIV/0!</v>
      </c>
      <c r="O29" s="151"/>
      <c r="P29" s="146" t="e">
        <f t="shared" si="5"/>
        <v>#DIV/0!</v>
      </c>
      <c r="Q29" s="151"/>
      <c r="R29" s="148" t="e">
        <f t="shared" si="6"/>
        <v>#DIV/0!</v>
      </c>
      <c r="S29" s="148"/>
      <c r="T29" s="148"/>
      <c r="U29" s="151"/>
      <c r="V29" s="151"/>
      <c r="W29" s="151"/>
      <c r="X29" s="152"/>
      <c r="Y29" s="153">
        <f t="shared" si="7"/>
        <v>0</v>
      </c>
      <c r="Z29" s="162"/>
      <c r="AA29" s="148"/>
      <c r="AB29" s="151"/>
      <c r="AC29" s="151"/>
      <c r="AD29" s="151"/>
      <c r="AE29" s="151"/>
      <c r="AF29" s="151"/>
      <c r="AG29" s="151"/>
      <c r="AH29" s="162"/>
      <c r="AI29" s="154"/>
      <c r="AJ29" s="155"/>
      <c r="AK29" s="155"/>
      <c r="AL29" s="155"/>
      <c r="AM29" s="155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7"/>
      <c r="AY29" s="155"/>
      <c r="AZ29" s="155"/>
      <c r="BA29" s="155"/>
      <c r="BB29" s="160"/>
    </row>
    <row r="30" spans="1:54" s="273" customFormat="1" ht="21.6" customHeight="1" x14ac:dyDescent="0.25">
      <c r="A30" s="267" t="s">
        <v>64</v>
      </c>
      <c r="B30" s="145">
        <f>D30+K30+M30+O30+Q30+T30+S30</f>
        <v>14798.8</v>
      </c>
      <c r="C30" s="146">
        <f t="shared" si="0"/>
        <v>47.909100003140239</v>
      </c>
      <c r="D30" s="145">
        <f>F30+G30+H30+I30+J30</f>
        <v>13876.8</v>
      </c>
      <c r="E30" s="146">
        <f t="shared" si="2"/>
        <v>56.149550861859673</v>
      </c>
      <c r="F30" s="145">
        <f t="shared" ref="F30:K30" si="10">SUM(F6:F29)</f>
        <v>1208</v>
      </c>
      <c r="G30" s="145">
        <f t="shared" si="10"/>
        <v>12457.8</v>
      </c>
      <c r="H30" s="145">
        <f t="shared" si="10"/>
        <v>107</v>
      </c>
      <c r="I30" s="145">
        <f t="shared" si="10"/>
        <v>40</v>
      </c>
      <c r="J30" s="145">
        <f t="shared" si="10"/>
        <v>64</v>
      </c>
      <c r="K30" s="268">
        <f t="shared" si="10"/>
        <v>0</v>
      </c>
      <c r="L30" s="148">
        <f t="shared" si="3"/>
        <v>0</v>
      </c>
      <c r="M30" s="268">
        <f>SUM(M6:M29)</f>
        <v>10</v>
      </c>
      <c r="N30" s="148">
        <f t="shared" si="4"/>
        <v>10.75268817204301</v>
      </c>
      <c r="O30" s="269">
        <f>SUM(O6:O29)</f>
        <v>120</v>
      </c>
      <c r="P30" s="146">
        <f t="shared" si="5"/>
        <v>7.6726342710997448</v>
      </c>
      <c r="Q30" s="145">
        <f>SUM(Q6:Q29)</f>
        <v>284</v>
      </c>
      <c r="R30" s="148">
        <f t="shared" si="6"/>
        <v>10.889570552147239</v>
      </c>
      <c r="S30" s="145">
        <f>SUM(S6:S29)</f>
        <v>508</v>
      </c>
      <c r="T30" s="145">
        <f>SUM(T6:T29)</f>
        <v>0</v>
      </c>
      <c r="U30" s="145">
        <f>SUM(U6:U29)</f>
        <v>1965</v>
      </c>
      <c r="V30" s="145">
        <f>SUM(V6:V29)</f>
        <v>3077</v>
      </c>
      <c r="W30" s="145">
        <f>SUM(W6:W29)</f>
        <v>3619</v>
      </c>
      <c r="X30" s="271" t="s">
        <v>35</v>
      </c>
      <c r="Y30" s="153">
        <f t="shared" si="7"/>
        <v>30889.33</v>
      </c>
      <c r="Z30" s="153">
        <f t="shared" ref="Z30:AH30" si="11">SUM(Z6:Z29)</f>
        <v>24714</v>
      </c>
      <c r="AA30" s="153">
        <f t="shared" si="11"/>
        <v>0</v>
      </c>
      <c r="AB30" s="153">
        <f>SUM(AB6:AB29)</f>
        <v>478.33</v>
      </c>
      <c r="AC30" s="153">
        <f t="shared" si="11"/>
        <v>93</v>
      </c>
      <c r="AD30" s="153">
        <f t="shared" si="11"/>
        <v>1564</v>
      </c>
      <c r="AE30" s="153">
        <f t="shared" si="11"/>
        <v>2608</v>
      </c>
      <c r="AF30" s="153">
        <f t="shared" si="11"/>
        <v>600</v>
      </c>
      <c r="AG30" s="153">
        <f t="shared" si="11"/>
        <v>832</v>
      </c>
      <c r="AH30" s="153">
        <f t="shared" si="11"/>
        <v>5225</v>
      </c>
      <c r="AI30" s="272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</row>
    <row r="31" spans="1:54" s="263" customFormat="1" ht="31.9" customHeight="1" x14ac:dyDescent="0.25">
      <c r="A31" s="151" t="s">
        <v>36</v>
      </c>
      <c r="B31" s="148">
        <v>14837</v>
      </c>
      <c r="C31" s="148">
        <v>49</v>
      </c>
      <c r="D31" s="148">
        <v>13667</v>
      </c>
      <c r="E31" s="148">
        <v>54</v>
      </c>
      <c r="F31" s="148">
        <v>1200</v>
      </c>
      <c r="G31" s="148">
        <v>12033</v>
      </c>
      <c r="H31" s="148">
        <v>312</v>
      </c>
      <c r="I31" s="148">
        <v>0</v>
      </c>
      <c r="J31" s="148">
        <v>122</v>
      </c>
      <c r="K31" s="161">
        <v>0</v>
      </c>
      <c r="L31" s="148">
        <v>0</v>
      </c>
      <c r="M31" s="161">
        <v>10</v>
      </c>
      <c r="N31" s="274">
        <v>9.0090090090090094</v>
      </c>
      <c r="O31" s="275">
        <v>302</v>
      </c>
      <c r="P31" s="263">
        <v>20</v>
      </c>
      <c r="Q31" s="148">
        <v>553</v>
      </c>
      <c r="R31" s="146">
        <v>28</v>
      </c>
      <c r="S31" s="148">
        <v>305</v>
      </c>
      <c r="T31" s="148">
        <v>0</v>
      </c>
      <c r="U31" s="148">
        <v>3029</v>
      </c>
      <c r="V31" s="148">
        <v>2851</v>
      </c>
      <c r="W31" s="148">
        <v>3306</v>
      </c>
      <c r="X31" s="298"/>
      <c r="Y31" s="298"/>
      <c r="Z31" s="293"/>
      <c r="AA31" s="277"/>
      <c r="AB31" s="278"/>
      <c r="AC31" s="298"/>
      <c r="AD31" s="298"/>
      <c r="AE31" s="298"/>
      <c r="AF31" s="298"/>
      <c r="AG31" s="298"/>
      <c r="AH31" s="298"/>
      <c r="AI31" s="279"/>
    </row>
    <row r="32" spans="1:54" s="283" customFormat="1" ht="21.75" customHeight="1" x14ac:dyDescent="0.25">
      <c r="A32" s="280" t="s">
        <v>37</v>
      </c>
      <c r="B32" s="145">
        <f>B30-B31</f>
        <v>-38.200000000000728</v>
      </c>
      <c r="C32" s="145"/>
      <c r="D32" s="145">
        <f>F32+G32+H32+J32</f>
        <v>169.79999999999927</v>
      </c>
      <c r="E32" s="145">
        <f t="shared" ref="E32:J32" si="12">E30-E31</f>
        <v>2.149550861859673</v>
      </c>
      <c r="F32" s="145">
        <f t="shared" si="12"/>
        <v>8</v>
      </c>
      <c r="G32" s="145">
        <f t="shared" si="12"/>
        <v>424.79999999999927</v>
      </c>
      <c r="H32" s="145">
        <f t="shared" si="12"/>
        <v>-205</v>
      </c>
      <c r="I32" s="145">
        <f t="shared" si="12"/>
        <v>40</v>
      </c>
      <c r="J32" s="145">
        <f t="shared" si="12"/>
        <v>-58</v>
      </c>
      <c r="K32" s="268">
        <f>K30-K31</f>
        <v>0</v>
      </c>
      <c r="L32" s="148"/>
      <c r="M32" s="268">
        <f>M30-M31</f>
        <v>0</v>
      </c>
      <c r="N32" s="148"/>
      <c r="O32" s="281">
        <f>O30-Q31</f>
        <v>-433</v>
      </c>
      <c r="P32" s="148"/>
      <c r="Q32" s="281">
        <f>Q30-S31</f>
        <v>-21</v>
      </c>
      <c r="R32" s="148"/>
      <c r="S32" s="145">
        <f>S30-S31</f>
        <v>203</v>
      </c>
      <c r="T32" s="145">
        <f>T30-T31</f>
        <v>0</v>
      </c>
      <c r="U32" s="145">
        <f>U30-U31</f>
        <v>-1064</v>
      </c>
      <c r="V32" s="145">
        <f>V30-V31</f>
        <v>226</v>
      </c>
      <c r="W32" s="145">
        <f>W30-W31</f>
        <v>313</v>
      </c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82"/>
      <c r="AJ32" s="282"/>
      <c r="AO32" s="383"/>
      <c r="AP32" s="383"/>
      <c r="AQ32" s="383"/>
      <c r="AR32" s="383"/>
      <c r="AS32" s="383"/>
      <c r="AT32" s="383"/>
    </row>
    <row r="33" spans="1:36" x14ac:dyDescent="0.2">
      <c r="A33" s="245"/>
      <c r="B33" s="284"/>
      <c r="C33" s="285"/>
      <c r="D33" s="284"/>
      <c r="Q33" s="288"/>
      <c r="R33" s="288"/>
      <c r="S33" s="288"/>
      <c r="T33" s="288"/>
      <c r="Z33" s="289"/>
    </row>
    <row r="34" spans="1:36" x14ac:dyDescent="0.2">
      <c r="A34" s="245"/>
      <c r="O34" s="291"/>
    </row>
    <row r="35" spans="1:36" x14ac:dyDescent="0.2">
      <c r="A35" s="245"/>
      <c r="Y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</row>
    <row r="36" spans="1:36" x14ac:dyDescent="0.2">
      <c r="A36" s="245"/>
      <c r="G36" s="291"/>
      <c r="Q36" s="291"/>
    </row>
    <row r="38" spans="1:36" x14ac:dyDescent="0.2">
      <c r="A38" s="245"/>
      <c r="N38" s="290"/>
      <c r="AE38" s="288"/>
      <c r="AF38" s="288"/>
      <c r="AG38" s="288"/>
      <c r="AH38" s="288"/>
    </row>
    <row r="39" spans="1:36" x14ac:dyDescent="0.2">
      <c r="A39" s="245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.7" right="0.7" top="0.75" bottom="0.75" header="0.3" footer="0.3"/>
  <pageSetup paperSize="9" scale="60" fitToWidth="2" orientation="landscape" verticalDpi="0" r:id="rId1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selection sqref="A1:XFD1048576"/>
    </sheetView>
  </sheetViews>
  <sheetFormatPr defaultColWidth="8.7109375" defaultRowHeight="12.75" x14ac:dyDescent="0.2"/>
  <cols>
    <col min="1" max="1" width="26.85546875" style="286" customWidth="1"/>
    <col min="2" max="2" width="8.140625" style="290" customWidth="1"/>
    <col min="3" max="3" width="8" style="286" customWidth="1"/>
    <col min="4" max="4" width="8.5703125" style="290" customWidth="1"/>
    <col min="5" max="5" width="8.140625" style="286" customWidth="1"/>
    <col min="6" max="6" width="9.42578125" style="286" customWidth="1"/>
    <col min="7" max="7" width="8.7109375" style="286" customWidth="1"/>
    <col min="8" max="8" width="7.5703125" style="286" customWidth="1"/>
    <col min="9" max="9" width="10.5703125" style="286" customWidth="1"/>
    <col min="10" max="10" width="8.7109375" style="286" customWidth="1"/>
    <col min="11" max="11" width="7" style="286" customWidth="1"/>
    <col min="12" max="12" width="9" style="287" customWidth="1"/>
    <col min="13" max="13" width="7.7109375" style="286" customWidth="1"/>
    <col min="14" max="14" width="7" style="286" customWidth="1"/>
    <col min="15" max="16" width="6.7109375" style="286" customWidth="1"/>
    <col min="17" max="17" width="7" style="286" customWidth="1"/>
    <col min="18" max="18" width="8.85546875" style="286" customWidth="1"/>
    <col min="19" max="19" width="7.140625" style="286" customWidth="1"/>
    <col min="20" max="20" width="11.5703125" style="286" customWidth="1"/>
    <col min="21" max="21" width="9.28515625" style="286" customWidth="1"/>
    <col min="22" max="22" width="10" style="286" customWidth="1"/>
    <col min="23" max="23" width="15.28515625" style="286" customWidth="1"/>
    <col min="24" max="24" width="26.140625" style="286" customWidth="1"/>
    <col min="25" max="25" width="12.85546875" style="286" customWidth="1"/>
    <col min="26" max="26" width="17.42578125" style="292" customWidth="1"/>
    <col min="27" max="27" width="11" style="286" customWidth="1"/>
    <col min="28" max="28" width="14.140625" style="286" customWidth="1"/>
    <col min="29" max="29" width="12.5703125" style="286" customWidth="1"/>
    <col min="30" max="30" width="13.7109375" style="286" customWidth="1"/>
    <col min="31" max="31" width="15.42578125" style="286" customWidth="1"/>
    <col min="32" max="32" width="12.28515625" style="286" customWidth="1"/>
    <col min="33" max="33" width="10.140625" style="286" customWidth="1"/>
    <col min="34" max="34" width="14.140625" style="286" customWidth="1"/>
    <col min="35" max="35" width="8.85546875" style="245" hidden="1" customWidth="1"/>
    <col min="36" max="36" width="7.7109375" style="245" hidden="1" customWidth="1"/>
    <col min="37" max="37" width="7.85546875" style="245" customWidth="1"/>
    <col min="38" max="39" width="5.42578125" style="245" customWidth="1"/>
    <col min="40" max="40" width="9.28515625" style="245" customWidth="1"/>
    <col min="41" max="41" width="12" style="245" customWidth="1"/>
    <col min="42" max="42" width="8.5703125" style="245" customWidth="1"/>
    <col min="43" max="43" width="12" style="245" customWidth="1"/>
    <col min="44" max="44" width="11" style="245" customWidth="1"/>
    <col min="45" max="45" width="13.85546875" style="245" customWidth="1"/>
    <col min="46" max="46" width="12.5703125" style="245" customWidth="1"/>
    <col min="47" max="48" width="7.5703125" style="245" customWidth="1"/>
    <col min="49" max="49" width="16" style="245" customWidth="1"/>
    <col min="50" max="50" width="8.140625" style="245" customWidth="1"/>
    <col min="51" max="51" width="10" style="245" customWidth="1"/>
    <col min="52" max="52" width="9.140625" style="245" customWidth="1"/>
    <col min="53" max="53" width="6.42578125" style="245" customWidth="1"/>
    <col min="54" max="54" width="13.5703125" style="245" customWidth="1"/>
    <col min="55" max="16384" width="8.7109375" style="245"/>
  </cols>
  <sheetData>
    <row r="1" spans="1:56" ht="15.75" x14ac:dyDescent="0.25">
      <c r="A1" s="241"/>
      <c r="B1" s="242"/>
      <c r="C1" s="241"/>
      <c r="D1" s="241"/>
      <c r="E1" s="241"/>
      <c r="F1" s="388" t="s">
        <v>68</v>
      </c>
      <c r="G1" s="388"/>
      <c r="H1" s="388"/>
      <c r="I1" s="388"/>
      <c r="J1" s="388"/>
      <c r="K1" s="388"/>
      <c r="L1" s="388"/>
      <c r="M1" s="388"/>
      <c r="N1" s="241"/>
      <c r="O1" s="389"/>
      <c r="P1" s="390"/>
      <c r="Q1" s="390"/>
      <c r="R1" s="390"/>
      <c r="S1" s="390"/>
      <c r="T1" s="390"/>
      <c r="U1" s="390"/>
      <c r="V1" s="390"/>
      <c r="W1" s="300"/>
      <c r="X1" s="241"/>
      <c r="Y1" s="241"/>
      <c r="Z1" s="242"/>
      <c r="AA1" s="241"/>
      <c r="AB1" s="241"/>
      <c r="AC1" s="241"/>
      <c r="AD1" s="241"/>
      <c r="AE1" s="241"/>
      <c r="AF1" s="241"/>
      <c r="AG1" s="241"/>
      <c r="AH1" s="241"/>
      <c r="AI1" s="155"/>
      <c r="AJ1" s="155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</row>
    <row r="2" spans="1:56" ht="16.5" customHeight="1" x14ac:dyDescent="0.25">
      <c r="A2" s="241"/>
      <c r="B2" s="234"/>
      <c r="C2" s="246" t="s">
        <v>1</v>
      </c>
      <c r="D2" s="299"/>
      <c r="E2" s="248"/>
      <c r="F2" s="248"/>
      <c r="G2" s="394" t="s">
        <v>81</v>
      </c>
      <c r="H2" s="395"/>
      <c r="I2" s="395"/>
      <c r="J2" s="395"/>
      <c r="K2" s="395"/>
      <c r="L2" s="396"/>
      <c r="M2" s="249"/>
      <c r="N2" s="299"/>
      <c r="O2" s="391"/>
      <c r="P2" s="392"/>
      <c r="Q2" s="392"/>
      <c r="R2" s="392"/>
      <c r="S2" s="392"/>
      <c r="T2" s="392"/>
      <c r="U2" s="392"/>
      <c r="V2" s="393"/>
      <c r="W2" s="300"/>
      <c r="X2" s="388" t="s">
        <v>2</v>
      </c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155"/>
      <c r="AJ2" s="155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</row>
    <row r="3" spans="1:56" ht="19.899999999999999" customHeight="1" x14ac:dyDescent="0.2">
      <c r="A3" s="378" t="s">
        <v>3</v>
      </c>
      <c r="B3" s="378" t="s">
        <v>4</v>
      </c>
      <c r="C3" s="397"/>
      <c r="D3" s="378" t="s">
        <v>75</v>
      </c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79"/>
      <c r="U3" s="378" t="s">
        <v>72</v>
      </c>
      <c r="V3" s="378" t="s">
        <v>73</v>
      </c>
      <c r="W3" s="378" t="s">
        <v>8</v>
      </c>
      <c r="X3" s="385" t="s">
        <v>3</v>
      </c>
      <c r="Y3" s="378" t="s">
        <v>9</v>
      </c>
      <c r="Z3" s="378" t="s">
        <v>10</v>
      </c>
      <c r="AA3" s="378" t="s">
        <v>11</v>
      </c>
      <c r="AB3" s="378" t="s">
        <v>12</v>
      </c>
      <c r="AC3" s="378" t="s">
        <v>13</v>
      </c>
      <c r="AD3" s="378" t="s">
        <v>14</v>
      </c>
      <c r="AE3" s="378" t="s">
        <v>15</v>
      </c>
      <c r="AF3" s="378" t="s">
        <v>16</v>
      </c>
      <c r="AG3" s="378" t="s">
        <v>17</v>
      </c>
      <c r="AH3" s="378" t="s">
        <v>18</v>
      </c>
      <c r="AI3" s="155"/>
      <c r="AJ3" s="155"/>
      <c r="AK3" s="244"/>
      <c r="AL3" s="244"/>
      <c r="AM3" s="244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244"/>
      <c r="AY3" s="244"/>
      <c r="AZ3" s="244"/>
      <c r="BA3" s="244"/>
      <c r="BB3" s="244"/>
    </row>
    <row r="4" spans="1:56" s="252" customFormat="1" ht="68.25" customHeight="1" x14ac:dyDescent="0.2">
      <c r="A4" s="381"/>
      <c r="B4" s="398"/>
      <c r="C4" s="399"/>
      <c r="D4" s="401" t="s">
        <v>19</v>
      </c>
      <c r="E4" s="402"/>
      <c r="F4" s="378" t="s">
        <v>20</v>
      </c>
      <c r="G4" s="400"/>
      <c r="H4" s="400"/>
      <c r="I4" s="400"/>
      <c r="J4" s="379"/>
      <c r="K4" s="401" t="s">
        <v>21</v>
      </c>
      <c r="L4" s="402"/>
      <c r="M4" s="401" t="s">
        <v>22</v>
      </c>
      <c r="N4" s="402"/>
      <c r="O4" s="378" t="s">
        <v>23</v>
      </c>
      <c r="P4" s="379"/>
      <c r="Q4" s="378" t="s">
        <v>15</v>
      </c>
      <c r="R4" s="379"/>
      <c r="S4" s="303" t="s">
        <v>17</v>
      </c>
      <c r="T4" s="303" t="s">
        <v>16</v>
      </c>
      <c r="U4" s="381"/>
      <c r="V4" s="381"/>
      <c r="W4" s="381"/>
      <c r="X4" s="386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0"/>
      <c r="AJ4" s="380"/>
      <c r="AK4" s="244"/>
      <c r="AL4" s="244"/>
      <c r="AM4" s="244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244"/>
      <c r="AY4" s="244"/>
      <c r="AZ4" s="244"/>
      <c r="BA4" s="244"/>
      <c r="BB4" s="251"/>
      <c r="BC4" s="251"/>
      <c r="BD4" s="251"/>
    </row>
    <row r="5" spans="1:56" s="259" customFormat="1" ht="43.9" customHeight="1" x14ac:dyDescent="0.2">
      <c r="A5" s="382"/>
      <c r="B5" s="253" t="s">
        <v>25</v>
      </c>
      <c r="C5" s="254" t="s">
        <v>26</v>
      </c>
      <c r="D5" s="151" t="s">
        <v>25</v>
      </c>
      <c r="E5" s="255" t="s">
        <v>26</v>
      </c>
      <c r="F5" s="256" t="s">
        <v>27</v>
      </c>
      <c r="G5" s="256" t="s">
        <v>28</v>
      </c>
      <c r="H5" s="254" t="s">
        <v>29</v>
      </c>
      <c r="I5" s="151" t="s">
        <v>30</v>
      </c>
      <c r="J5" s="151" t="s">
        <v>70</v>
      </c>
      <c r="K5" s="149" t="s">
        <v>25</v>
      </c>
      <c r="L5" s="151" t="s">
        <v>32</v>
      </c>
      <c r="M5" s="149" t="s">
        <v>25</v>
      </c>
      <c r="N5" s="151" t="s">
        <v>32</v>
      </c>
      <c r="O5" s="151" t="s">
        <v>25</v>
      </c>
      <c r="P5" s="151" t="s">
        <v>32</v>
      </c>
      <c r="Q5" s="151" t="s">
        <v>25</v>
      </c>
      <c r="R5" s="151" t="s">
        <v>33</v>
      </c>
      <c r="S5" s="151" t="s">
        <v>25</v>
      </c>
      <c r="T5" s="151" t="s">
        <v>25</v>
      </c>
      <c r="U5" s="382"/>
      <c r="V5" s="382"/>
      <c r="W5" s="382"/>
      <c r="X5" s="387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257"/>
      <c r="AJ5" s="304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260"/>
      <c r="BB5" s="251"/>
    </row>
    <row r="6" spans="1:56" s="159" customFormat="1" ht="16.5" customHeight="1" x14ac:dyDescent="0.25">
      <c r="A6" s="144" t="s">
        <v>38</v>
      </c>
      <c r="B6" s="145">
        <f>D6+K6+M6+O6+Q6+T6+S6</f>
        <v>545</v>
      </c>
      <c r="C6" s="146">
        <f t="shared" ref="C6:C30" si="0">B6/Y6*100</f>
        <v>37.612146307798483</v>
      </c>
      <c r="D6" s="301">
        <f t="shared" ref="D6:D29" si="1">F6+G6+H6+I6+J6</f>
        <v>475</v>
      </c>
      <c r="E6" s="146">
        <f t="shared" ref="E6:E30" si="2">D6/Z6*100</f>
        <v>49.273858921161832</v>
      </c>
      <c r="F6" s="148"/>
      <c r="G6" s="148">
        <v>475</v>
      </c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>
        <v>70</v>
      </c>
      <c r="T6" s="148"/>
      <c r="U6" s="151">
        <v>80</v>
      </c>
      <c r="V6" s="151">
        <v>300</v>
      </c>
      <c r="W6" s="151">
        <v>545</v>
      </c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1030</v>
      </c>
      <c r="C7" s="146">
        <f t="shared" si="0"/>
        <v>50.688976377952756</v>
      </c>
      <c r="D7" s="301">
        <f t="shared" si="1"/>
        <v>780</v>
      </c>
      <c r="E7" s="146">
        <f t="shared" si="2"/>
        <v>54.54545454545454</v>
      </c>
      <c r="F7" s="148">
        <v>100</v>
      </c>
      <c r="G7" s="148">
        <v>680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>
        <v>120</v>
      </c>
      <c r="P7" s="146">
        <f t="shared" si="5"/>
        <v>46.153846153846153</v>
      </c>
      <c r="Q7" s="151"/>
      <c r="R7" s="146">
        <f t="shared" si="6"/>
        <v>0</v>
      </c>
      <c r="S7" s="148">
        <v>130</v>
      </c>
      <c r="T7" s="148"/>
      <c r="U7" s="151">
        <v>200</v>
      </c>
      <c r="V7" s="151">
        <v>980</v>
      </c>
      <c r="W7" s="151">
        <v>910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615</v>
      </c>
      <c r="C8" s="146">
        <f t="shared" si="0"/>
        <v>57.103064066852369</v>
      </c>
      <c r="D8" s="301">
        <f t="shared" si="1"/>
        <v>615</v>
      </c>
      <c r="E8" s="146">
        <f t="shared" si="2"/>
        <v>73.741007194244602</v>
      </c>
      <c r="F8" s="148"/>
      <c r="G8" s="148">
        <v>615</v>
      </c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>
        <v>615</v>
      </c>
      <c r="W8" s="151">
        <v>615</v>
      </c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1202</v>
      </c>
      <c r="C9" s="146">
        <f t="shared" si="0"/>
        <v>66.666666666666657</v>
      </c>
      <c r="D9" s="301">
        <f t="shared" si="1"/>
        <v>1039</v>
      </c>
      <c r="E9" s="146">
        <f t="shared" si="2"/>
        <v>90.347826086956516</v>
      </c>
      <c r="F9" s="148"/>
      <c r="G9" s="148">
        <v>1039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>
        <v>163</v>
      </c>
      <c r="R9" s="146">
        <f t="shared" si="6"/>
        <v>32.6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29" si="9">D10+K10+M10+O10+Q10+T10+S10</f>
        <v>970</v>
      </c>
      <c r="C10" s="146">
        <f t="shared" si="0"/>
        <v>51.07951553449184</v>
      </c>
      <c r="D10" s="301">
        <f t="shared" si="1"/>
        <v>930</v>
      </c>
      <c r="E10" s="146">
        <f t="shared" si="2"/>
        <v>56.569343065693431</v>
      </c>
      <c r="F10" s="148"/>
      <c r="G10" s="148">
        <v>890</v>
      </c>
      <c r="H10" s="148"/>
      <c r="I10" s="148">
        <v>40</v>
      </c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>
        <v>40</v>
      </c>
      <c r="P10" s="146">
        <f t="shared" si="5"/>
        <v>15.686274509803921</v>
      </c>
      <c r="Q10" s="151"/>
      <c r="R10" s="146" t="e">
        <f t="shared" si="6"/>
        <v>#DIV/0!</v>
      </c>
      <c r="S10" s="148"/>
      <c r="T10" s="148"/>
      <c r="U10" s="151">
        <v>167</v>
      </c>
      <c r="V10" s="151">
        <v>800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2298</v>
      </c>
      <c r="C11" s="146">
        <f t="shared" si="0"/>
        <v>51.640449438202253</v>
      </c>
      <c r="D11" s="301">
        <f t="shared" si="1"/>
        <v>2185</v>
      </c>
      <c r="E11" s="146">
        <f t="shared" si="2"/>
        <v>57.499999999999993</v>
      </c>
      <c r="F11" s="148"/>
      <c r="G11" s="148">
        <v>2185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>
        <v>113</v>
      </c>
      <c r="T11" s="148"/>
      <c r="U11" s="151">
        <v>373</v>
      </c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283</v>
      </c>
      <c r="C12" s="146">
        <f t="shared" si="0"/>
        <v>37.483443708609272</v>
      </c>
      <c r="D12" s="301">
        <f t="shared" si="1"/>
        <v>283</v>
      </c>
      <c r="E12" s="146">
        <f t="shared" si="2"/>
        <v>39.803094233473978</v>
      </c>
      <c r="F12" s="148"/>
      <c r="G12" s="148">
        <v>283</v>
      </c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2310</v>
      </c>
      <c r="C13" s="146">
        <f t="shared" si="0"/>
        <v>75.837163493105706</v>
      </c>
      <c r="D13" s="301">
        <f t="shared" si="1"/>
        <v>2118</v>
      </c>
      <c r="E13" s="146">
        <f t="shared" si="2"/>
        <v>90.551517742625052</v>
      </c>
      <c r="F13" s="148"/>
      <c r="G13" s="148">
        <v>2034</v>
      </c>
      <c r="H13" s="148">
        <v>20</v>
      </c>
      <c r="I13" s="148"/>
      <c r="J13" s="148">
        <v>64</v>
      </c>
      <c r="K13" s="149"/>
      <c r="L13" s="148">
        <f t="shared" si="3"/>
        <v>0</v>
      </c>
      <c r="M13" s="150">
        <v>10</v>
      </c>
      <c r="N13" s="146">
        <f t="shared" si="4"/>
        <v>22.222222222222221</v>
      </c>
      <c r="O13" s="151"/>
      <c r="P13" s="146">
        <f t="shared" si="5"/>
        <v>0</v>
      </c>
      <c r="Q13" s="151">
        <v>100</v>
      </c>
      <c r="R13" s="146">
        <f t="shared" si="6"/>
        <v>100</v>
      </c>
      <c r="S13" s="148">
        <v>82</v>
      </c>
      <c r="T13" s="148"/>
      <c r="U13" s="151">
        <v>600</v>
      </c>
      <c r="V13" s="151">
        <v>30</v>
      </c>
      <c r="W13" s="151">
        <v>2200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1470</v>
      </c>
      <c r="C14" s="146">
        <f t="shared" si="0"/>
        <v>50.707140393239044</v>
      </c>
      <c r="D14" s="301">
        <f t="shared" si="1"/>
        <v>1470</v>
      </c>
      <c r="E14" s="146">
        <f t="shared" si="2"/>
        <v>58.612440191387563</v>
      </c>
      <c r="F14" s="148">
        <v>400</v>
      </c>
      <c r="G14" s="148">
        <v>1070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>
        <v>200</v>
      </c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50</v>
      </c>
      <c r="C15" s="146">
        <f t="shared" si="0"/>
        <v>13.623978201634879</v>
      </c>
      <c r="D15" s="301">
        <f t="shared" si="1"/>
        <v>20</v>
      </c>
      <c r="E15" s="146">
        <f t="shared" si="2"/>
        <v>100</v>
      </c>
      <c r="F15" s="148"/>
      <c r="G15" s="148">
        <v>20</v>
      </c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>
        <v>15</v>
      </c>
      <c r="P15" s="146">
        <f t="shared" si="5"/>
        <v>8.0213903743315509</v>
      </c>
      <c r="Q15" s="151">
        <v>15</v>
      </c>
      <c r="R15" s="146">
        <f t="shared" si="6"/>
        <v>9.375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971</v>
      </c>
      <c r="C16" s="146">
        <f t="shared" si="0"/>
        <v>68.621908127208471</v>
      </c>
      <c r="D16" s="301">
        <f t="shared" si="1"/>
        <v>961</v>
      </c>
      <c r="E16" s="146">
        <f t="shared" si="2"/>
        <v>79.094650205761326</v>
      </c>
      <c r="F16" s="148"/>
      <c r="G16" s="148">
        <v>874</v>
      </c>
      <c r="H16" s="148">
        <v>87</v>
      </c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>
        <v>10</v>
      </c>
      <c r="P16" s="146">
        <f t="shared" si="5"/>
        <v>6.666666666666667</v>
      </c>
      <c r="Q16" s="151"/>
      <c r="R16" s="146" t="e">
        <f t="shared" si="6"/>
        <v>#DIV/0!</v>
      </c>
      <c r="S16" s="148"/>
      <c r="T16" s="148"/>
      <c r="U16" s="151">
        <v>120</v>
      </c>
      <c r="V16" s="151">
        <v>0</v>
      </c>
      <c r="W16" s="151">
        <v>0</v>
      </c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4" s="159" customFormat="1" ht="15.75" x14ac:dyDescent="0.25">
      <c r="A17" s="144" t="s">
        <v>49</v>
      </c>
      <c r="B17" s="145">
        <f t="shared" si="9"/>
        <v>30</v>
      </c>
      <c r="C17" s="146">
        <f t="shared" si="0"/>
        <v>17.142857142857142</v>
      </c>
      <c r="D17" s="301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>
        <v>30</v>
      </c>
      <c r="P17" s="146">
        <f t="shared" si="5"/>
        <v>17.142857142857142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4" s="159" customFormat="1" ht="15.75" x14ac:dyDescent="0.25">
      <c r="A18" s="144" t="s">
        <v>50</v>
      </c>
      <c r="B18" s="145">
        <f t="shared" si="9"/>
        <v>5529</v>
      </c>
      <c r="C18" s="146">
        <f t="shared" si="0"/>
        <v>69.485987181098409</v>
      </c>
      <c r="D18" s="301">
        <f t="shared" si="1"/>
        <v>4789</v>
      </c>
      <c r="E18" s="146">
        <f t="shared" si="2"/>
        <v>67.727337010323865</v>
      </c>
      <c r="F18" s="148">
        <v>1370</v>
      </c>
      <c r="G18" s="148">
        <v>3419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>
        <v>329</v>
      </c>
      <c r="R18" s="146">
        <f t="shared" si="6"/>
        <v>37.133182844243798</v>
      </c>
      <c r="S18" s="148">
        <v>411</v>
      </c>
      <c r="T18" s="148"/>
      <c r="U18" s="151">
        <v>640</v>
      </c>
      <c r="V18" s="151">
        <v>607</v>
      </c>
      <c r="W18" s="151">
        <v>194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4" s="159" customFormat="1" ht="15.75" x14ac:dyDescent="0.25">
      <c r="A19" s="144" t="s">
        <v>51</v>
      </c>
      <c r="B19" s="145">
        <f t="shared" si="9"/>
        <v>283</v>
      </c>
      <c r="C19" s="146">
        <f t="shared" si="0"/>
        <v>38.243243243243242</v>
      </c>
      <c r="D19" s="301">
        <f t="shared" si="1"/>
        <v>283</v>
      </c>
      <c r="E19" s="146">
        <f t="shared" si="2"/>
        <v>46.393442622950822</v>
      </c>
      <c r="F19" s="148"/>
      <c r="G19" s="148">
        <v>283</v>
      </c>
      <c r="H19" s="148"/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>
        <v>100</v>
      </c>
      <c r="W19" s="151">
        <v>283</v>
      </c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4" s="159" customFormat="1" ht="15.75" x14ac:dyDescent="0.25">
      <c r="A20" s="144" t="s">
        <v>52</v>
      </c>
      <c r="B20" s="145">
        <f t="shared" si="9"/>
        <v>200</v>
      </c>
      <c r="C20" s="146">
        <f t="shared" si="0"/>
        <v>47.846889952153113</v>
      </c>
      <c r="D20" s="301">
        <f t="shared" si="1"/>
        <v>200</v>
      </c>
      <c r="E20" s="146">
        <f t="shared" si="2"/>
        <v>47.846889952153113</v>
      </c>
      <c r="F20" s="148"/>
      <c r="G20" s="148">
        <v>200</v>
      </c>
      <c r="H20" s="148"/>
      <c r="I20" s="148"/>
      <c r="J20" s="148"/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4" s="159" customFormat="1" ht="15" customHeight="1" x14ac:dyDescent="0.25">
      <c r="A21" s="144" t="s">
        <v>53</v>
      </c>
      <c r="B21" s="145">
        <f t="shared" si="9"/>
        <v>0</v>
      </c>
      <c r="C21" s="146">
        <f t="shared" si="0"/>
        <v>0</v>
      </c>
      <c r="D21" s="301">
        <f t="shared" si="1"/>
        <v>0</v>
      </c>
      <c r="E21" s="146" t="e">
        <f t="shared" si="2"/>
        <v>#DIV/0!</v>
      </c>
      <c r="F21" s="148"/>
      <c r="G21" s="148"/>
      <c r="H21" s="148"/>
      <c r="I21" s="148"/>
      <c r="J21" s="148"/>
      <c r="K21" s="149"/>
      <c r="L21" s="148" t="e">
        <f t="shared" si="3"/>
        <v>#DIV/0!</v>
      </c>
      <c r="M21" s="150"/>
      <c r="N21" s="146" t="e">
        <f t="shared" si="4"/>
        <v>#DIV/0!</v>
      </c>
      <c r="O21" s="151"/>
      <c r="P21" s="146" t="e">
        <f t="shared" si="5"/>
        <v>#DIV/0!</v>
      </c>
      <c r="Q21" s="151"/>
      <c r="R21" s="146">
        <f t="shared" si="6"/>
        <v>0</v>
      </c>
      <c r="S21" s="148"/>
      <c r="T21" s="148"/>
      <c r="U21" s="151"/>
      <c r="V21" s="151"/>
      <c r="W21" s="151"/>
      <c r="X21" s="152" t="s">
        <v>53</v>
      </c>
      <c r="Y21" s="153">
        <f t="shared" si="7"/>
        <v>58</v>
      </c>
      <c r="Z21" s="151"/>
      <c r="AA21" s="148"/>
      <c r="AB21" s="151"/>
      <c r="AC21" s="151"/>
      <c r="AD21" s="151"/>
      <c r="AE21" s="151">
        <v>58</v>
      </c>
      <c r="AF21" s="151"/>
      <c r="AG21" s="151"/>
      <c r="AH21" s="151"/>
      <c r="AI21" s="154">
        <v>39</v>
      </c>
      <c r="AJ21" s="155">
        <v>238</v>
      </c>
      <c r="AK21" s="155"/>
      <c r="AL21" s="155"/>
      <c r="AM21" s="155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7"/>
      <c r="AY21" s="155"/>
      <c r="AZ21" s="155"/>
      <c r="BA21" s="155"/>
      <c r="BB21" s="160"/>
    </row>
    <row r="22" spans="1:54" s="266" customFormat="1" ht="15.75" x14ac:dyDescent="0.25">
      <c r="A22" s="152" t="s">
        <v>54</v>
      </c>
      <c r="B22" s="145">
        <f t="shared" si="9"/>
        <v>0</v>
      </c>
      <c r="C22" s="146">
        <f t="shared" si="0"/>
        <v>0</v>
      </c>
      <c r="D22" s="301">
        <f t="shared" si="1"/>
        <v>0</v>
      </c>
      <c r="E22" s="146" t="e">
        <f t="shared" si="2"/>
        <v>#DIV/0!</v>
      </c>
      <c r="F22" s="148"/>
      <c r="G22" s="148"/>
      <c r="H22" s="148"/>
      <c r="I22" s="148"/>
      <c r="J22" s="148"/>
      <c r="K22" s="149"/>
      <c r="L22" s="148">
        <f t="shared" si="3"/>
        <v>0</v>
      </c>
      <c r="M22" s="150"/>
      <c r="N22" s="148" t="e">
        <f t="shared" si="4"/>
        <v>#DIV/0!</v>
      </c>
      <c r="O22" s="151"/>
      <c r="P22" s="146" t="e">
        <f t="shared" si="5"/>
        <v>#DIV/0!</v>
      </c>
      <c r="Q22" s="151"/>
      <c r="R22" s="146" t="e">
        <f t="shared" si="6"/>
        <v>#DIV/0!</v>
      </c>
      <c r="S22" s="148"/>
      <c r="T22" s="148"/>
      <c r="U22" s="151"/>
      <c r="V22" s="151"/>
      <c r="W22" s="151"/>
      <c r="X22" s="152" t="s">
        <v>54</v>
      </c>
      <c r="Y22" s="153">
        <f t="shared" si="7"/>
        <v>83.33</v>
      </c>
      <c r="Z22" s="162"/>
      <c r="AA22" s="148"/>
      <c r="AB22" s="151">
        <v>83.33</v>
      </c>
      <c r="AC22" s="151"/>
      <c r="AD22" s="151"/>
      <c r="AE22" s="151"/>
      <c r="AF22" s="151"/>
      <c r="AG22" s="151"/>
      <c r="AH22" s="162"/>
      <c r="AI22" s="261"/>
      <c r="AJ22" s="262"/>
      <c r="AK22" s="262"/>
      <c r="AL22" s="262"/>
      <c r="AM22" s="262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4"/>
      <c r="AY22" s="262"/>
      <c r="AZ22" s="262"/>
      <c r="BA22" s="262"/>
      <c r="BB22" s="265"/>
    </row>
    <row r="23" spans="1:54" s="266" customFormat="1" ht="15.75" x14ac:dyDescent="0.25">
      <c r="A23" s="152" t="s">
        <v>55</v>
      </c>
      <c r="B23" s="145">
        <f t="shared" si="9"/>
        <v>0</v>
      </c>
      <c r="C23" s="146">
        <f t="shared" si="0"/>
        <v>0</v>
      </c>
      <c r="D23" s="301">
        <f t="shared" si="1"/>
        <v>0</v>
      </c>
      <c r="E23" s="146" t="e">
        <f t="shared" si="2"/>
        <v>#DIV/0!</v>
      </c>
      <c r="F23" s="148"/>
      <c r="G23" s="148"/>
      <c r="H23" s="148"/>
      <c r="I23" s="148"/>
      <c r="J23" s="148"/>
      <c r="K23" s="149"/>
      <c r="L23" s="148">
        <f t="shared" si="3"/>
        <v>0</v>
      </c>
      <c r="M23" s="150"/>
      <c r="N23" s="148" t="e">
        <f t="shared" si="4"/>
        <v>#DIV/0!</v>
      </c>
      <c r="O23" s="151"/>
      <c r="P23" s="146" t="e">
        <f t="shared" si="5"/>
        <v>#DIV/0!</v>
      </c>
      <c r="Q23" s="151"/>
      <c r="R23" s="146" t="e">
        <f t="shared" si="6"/>
        <v>#DIV/0!</v>
      </c>
      <c r="S23" s="148"/>
      <c r="T23" s="148"/>
      <c r="U23" s="151"/>
      <c r="V23" s="151"/>
      <c r="W23" s="151"/>
      <c r="X23" s="152" t="s">
        <v>55</v>
      </c>
      <c r="Y23" s="153">
        <f t="shared" si="7"/>
        <v>78</v>
      </c>
      <c r="Z23" s="162"/>
      <c r="AA23" s="148"/>
      <c r="AB23" s="151">
        <v>78</v>
      </c>
      <c r="AC23" s="151"/>
      <c r="AD23" s="151"/>
      <c r="AE23" s="151"/>
      <c r="AF23" s="151"/>
      <c r="AG23" s="151"/>
      <c r="AH23" s="162"/>
      <c r="AI23" s="261"/>
      <c r="AJ23" s="262"/>
      <c r="AK23" s="262"/>
      <c r="AL23" s="262"/>
      <c r="AM23" s="262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4"/>
      <c r="AY23" s="262"/>
      <c r="AZ23" s="262"/>
      <c r="BA23" s="262"/>
      <c r="BB23" s="265"/>
    </row>
    <row r="24" spans="1:54" s="266" customFormat="1" ht="15.75" x14ac:dyDescent="0.25">
      <c r="A24" s="152" t="s">
        <v>56</v>
      </c>
      <c r="B24" s="145">
        <f t="shared" si="9"/>
        <v>0</v>
      </c>
      <c r="C24" s="146" t="e">
        <f t="shared" si="0"/>
        <v>#DIV/0!</v>
      </c>
      <c r="D24" s="301">
        <f t="shared" si="1"/>
        <v>0</v>
      </c>
      <c r="E24" s="146" t="e">
        <f t="shared" si="2"/>
        <v>#DIV/0!</v>
      </c>
      <c r="F24" s="148"/>
      <c r="G24" s="148"/>
      <c r="H24" s="148"/>
      <c r="I24" s="148"/>
      <c r="J24" s="148"/>
      <c r="K24" s="149"/>
      <c r="L24" s="148" t="e">
        <f t="shared" si="3"/>
        <v>#DIV/0!</v>
      </c>
      <c r="M24" s="150"/>
      <c r="N24" s="148" t="e">
        <f t="shared" si="4"/>
        <v>#DIV/0!</v>
      </c>
      <c r="O24" s="151"/>
      <c r="P24" s="146" t="e">
        <f t="shared" si="5"/>
        <v>#DIV/0!</v>
      </c>
      <c r="Q24" s="151"/>
      <c r="R24" s="146" t="e">
        <f t="shared" si="6"/>
        <v>#DIV/0!</v>
      </c>
      <c r="S24" s="148"/>
      <c r="T24" s="148"/>
      <c r="U24" s="151"/>
      <c r="V24" s="151"/>
      <c r="W24" s="151"/>
      <c r="X24" s="152" t="s">
        <v>56</v>
      </c>
      <c r="Y24" s="153">
        <f t="shared" si="7"/>
        <v>0</v>
      </c>
      <c r="Z24" s="162"/>
      <c r="AA24" s="148"/>
      <c r="AB24" s="151"/>
      <c r="AC24" s="151"/>
      <c r="AD24" s="151"/>
      <c r="AE24" s="151"/>
      <c r="AF24" s="151"/>
      <c r="AG24" s="151"/>
      <c r="AH24" s="162"/>
      <c r="AI24" s="261"/>
      <c r="AJ24" s="262"/>
      <c r="AK24" s="262"/>
      <c r="AL24" s="262"/>
      <c r="AM24" s="262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4"/>
      <c r="AY24" s="262"/>
      <c r="AZ24" s="262"/>
      <c r="BA24" s="262"/>
      <c r="BB24" s="265"/>
    </row>
    <row r="25" spans="1:54" s="266" customFormat="1" ht="15.75" x14ac:dyDescent="0.25">
      <c r="A25" s="152" t="s">
        <v>57</v>
      </c>
      <c r="B25" s="145">
        <f t="shared" si="9"/>
        <v>0</v>
      </c>
      <c r="C25" s="146">
        <f t="shared" si="0"/>
        <v>0</v>
      </c>
      <c r="D25" s="301">
        <f t="shared" si="1"/>
        <v>0</v>
      </c>
      <c r="E25" s="146" t="e">
        <f t="shared" si="2"/>
        <v>#DIV/0!</v>
      </c>
      <c r="F25" s="148"/>
      <c r="G25" s="148"/>
      <c r="H25" s="148"/>
      <c r="I25" s="148"/>
      <c r="J25" s="148"/>
      <c r="K25" s="149"/>
      <c r="L25" s="148">
        <f t="shared" si="3"/>
        <v>0</v>
      </c>
      <c r="M25" s="150"/>
      <c r="N25" s="148">
        <f t="shared" si="4"/>
        <v>0</v>
      </c>
      <c r="O25" s="151"/>
      <c r="P25" s="146" t="e">
        <f t="shared" si="5"/>
        <v>#DIV/0!</v>
      </c>
      <c r="Q25" s="151"/>
      <c r="R25" s="146" t="e">
        <f t="shared" si="6"/>
        <v>#DIV/0!</v>
      </c>
      <c r="S25" s="148"/>
      <c r="T25" s="148"/>
      <c r="U25" s="151"/>
      <c r="V25" s="151"/>
      <c r="W25" s="151"/>
      <c r="X25" s="152" t="s">
        <v>57</v>
      </c>
      <c r="Y25" s="153">
        <f t="shared" si="7"/>
        <v>115</v>
      </c>
      <c r="Z25" s="162"/>
      <c r="AA25" s="148"/>
      <c r="AB25" s="151">
        <v>100</v>
      </c>
      <c r="AC25" s="151">
        <v>15</v>
      </c>
      <c r="AD25" s="151"/>
      <c r="AE25" s="151"/>
      <c r="AF25" s="151"/>
      <c r="AG25" s="151"/>
      <c r="AH25" s="162"/>
      <c r="AI25" s="261"/>
      <c r="AJ25" s="262"/>
      <c r="AK25" s="262"/>
      <c r="AL25" s="262"/>
      <c r="AM25" s="262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4"/>
      <c r="AY25" s="262"/>
      <c r="AZ25" s="262"/>
      <c r="BA25" s="262"/>
      <c r="BB25" s="265"/>
    </row>
    <row r="26" spans="1:54" s="266" customFormat="1" ht="15.75" x14ac:dyDescent="0.25">
      <c r="A26" s="152" t="s">
        <v>58</v>
      </c>
      <c r="B26" s="145">
        <f t="shared" si="9"/>
        <v>0</v>
      </c>
      <c r="C26" s="146">
        <f t="shared" si="0"/>
        <v>0</v>
      </c>
      <c r="D26" s="301">
        <f t="shared" si="1"/>
        <v>0</v>
      </c>
      <c r="E26" s="146" t="e">
        <f t="shared" si="2"/>
        <v>#DIV/0!</v>
      </c>
      <c r="F26" s="148"/>
      <c r="G26" s="148"/>
      <c r="H26" s="148"/>
      <c r="I26" s="148"/>
      <c r="J26" s="148"/>
      <c r="K26" s="149"/>
      <c r="L26" s="148">
        <f t="shared" si="3"/>
        <v>0</v>
      </c>
      <c r="M26" s="150"/>
      <c r="N26" s="148" t="e">
        <f t="shared" si="4"/>
        <v>#DIV/0!</v>
      </c>
      <c r="O26" s="151"/>
      <c r="P26" s="146" t="e">
        <f t="shared" si="5"/>
        <v>#DIV/0!</v>
      </c>
      <c r="Q26" s="151"/>
      <c r="R26" s="146" t="e">
        <f t="shared" si="6"/>
        <v>#DIV/0!</v>
      </c>
      <c r="S26" s="148"/>
      <c r="T26" s="148"/>
      <c r="U26" s="151"/>
      <c r="V26" s="151"/>
      <c r="W26" s="151"/>
      <c r="X26" s="152" t="s">
        <v>58</v>
      </c>
      <c r="Y26" s="153">
        <f t="shared" si="7"/>
        <v>7</v>
      </c>
      <c r="Z26" s="162"/>
      <c r="AA26" s="148"/>
      <c r="AB26" s="151">
        <v>7</v>
      </c>
      <c r="AC26" s="151"/>
      <c r="AD26" s="151"/>
      <c r="AE26" s="151"/>
      <c r="AF26" s="151"/>
      <c r="AG26" s="151"/>
      <c r="AH26" s="162"/>
      <c r="AI26" s="261"/>
      <c r="AJ26" s="262"/>
      <c r="AK26" s="262"/>
      <c r="AL26" s="262"/>
      <c r="AM26" s="262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4"/>
      <c r="AY26" s="262"/>
      <c r="AZ26" s="262"/>
      <c r="BA26" s="262"/>
      <c r="BB26" s="265"/>
    </row>
    <row r="27" spans="1:54" s="266" customFormat="1" ht="15.75" x14ac:dyDescent="0.25">
      <c r="A27" s="152" t="s">
        <v>59</v>
      </c>
      <c r="B27" s="145">
        <f t="shared" si="9"/>
        <v>0</v>
      </c>
      <c r="C27" s="146">
        <f t="shared" si="0"/>
        <v>0</v>
      </c>
      <c r="D27" s="301">
        <f t="shared" si="1"/>
        <v>0</v>
      </c>
      <c r="E27" s="146" t="e">
        <f t="shared" si="2"/>
        <v>#DIV/0!</v>
      </c>
      <c r="F27" s="148"/>
      <c r="G27" s="148"/>
      <c r="H27" s="148"/>
      <c r="I27" s="148"/>
      <c r="J27" s="148"/>
      <c r="K27" s="149"/>
      <c r="L27" s="148">
        <f t="shared" si="3"/>
        <v>0</v>
      </c>
      <c r="M27" s="150"/>
      <c r="N27" s="148">
        <f t="shared" si="4"/>
        <v>0</v>
      </c>
      <c r="O27" s="151"/>
      <c r="P27" s="146" t="e">
        <f t="shared" si="5"/>
        <v>#DIV/0!</v>
      </c>
      <c r="Q27" s="151"/>
      <c r="R27" s="146" t="e">
        <f t="shared" si="6"/>
        <v>#DIV/0!</v>
      </c>
      <c r="S27" s="148"/>
      <c r="T27" s="148"/>
      <c r="U27" s="151"/>
      <c r="V27" s="151"/>
      <c r="W27" s="151"/>
      <c r="X27" s="152" t="s">
        <v>59</v>
      </c>
      <c r="Y27" s="153">
        <f t="shared" si="7"/>
        <v>66</v>
      </c>
      <c r="Z27" s="162"/>
      <c r="AA27" s="148"/>
      <c r="AB27" s="151">
        <v>50</v>
      </c>
      <c r="AC27" s="151">
        <v>16</v>
      </c>
      <c r="AD27" s="151"/>
      <c r="AE27" s="151"/>
      <c r="AF27" s="151"/>
      <c r="AG27" s="151"/>
      <c r="AH27" s="162"/>
      <c r="AI27" s="261"/>
      <c r="AJ27" s="262"/>
      <c r="AK27" s="262"/>
      <c r="AL27" s="262"/>
      <c r="AM27" s="262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4"/>
      <c r="AY27" s="262"/>
      <c r="AZ27" s="262"/>
      <c r="BA27" s="262"/>
      <c r="BB27" s="265"/>
    </row>
    <row r="28" spans="1:54" s="266" customFormat="1" ht="15.75" x14ac:dyDescent="0.25">
      <c r="A28" s="152" t="s">
        <v>61</v>
      </c>
      <c r="B28" s="145">
        <f t="shared" si="9"/>
        <v>0</v>
      </c>
      <c r="C28" s="146" t="e">
        <f t="shared" si="0"/>
        <v>#DIV/0!</v>
      </c>
      <c r="D28" s="301">
        <f t="shared" si="1"/>
        <v>0</v>
      </c>
      <c r="E28" s="146" t="e">
        <f t="shared" si="2"/>
        <v>#DIV/0!</v>
      </c>
      <c r="F28" s="148"/>
      <c r="G28" s="148"/>
      <c r="H28" s="148"/>
      <c r="I28" s="148"/>
      <c r="J28" s="148"/>
      <c r="K28" s="149"/>
      <c r="L28" s="148" t="e">
        <f t="shared" si="3"/>
        <v>#DIV/0!</v>
      </c>
      <c r="M28" s="150"/>
      <c r="N28" s="148" t="e">
        <f t="shared" si="4"/>
        <v>#DIV/0!</v>
      </c>
      <c r="O28" s="151"/>
      <c r="P28" s="146" t="e">
        <f t="shared" si="5"/>
        <v>#DIV/0!</v>
      </c>
      <c r="Q28" s="151"/>
      <c r="R28" s="146" t="e">
        <f t="shared" si="6"/>
        <v>#DIV/0!</v>
      </c>
      <c r="S28" s="148"/>
      <c r="T28" s="148"/>
      <c r="U28" s="151"/>
      <c r="V28" s="151"/>
      <c r="W28" s="151"/>
      <c r="X28" s="152" t="s">
        <v>61</v>
      </c>
      <c r="Y28" s="153">
        <f t="shared" si="7"/>
        <v>0</v>
      </c>
      <c r="Z28" s="162"/>
      <c r="AA28" s="148"/>
      <c r="AB28" s="151"/>
      <c r="AC28" s="151"/>
      <c r="AD28" s="151"/>
      <c r="AE28" s="151"/>
      <c r="AF28" s="151"/>
      <c r="AG28" s="151"/>
      <c r="AH28" s="162"/>
      <c r="AI28" s="261"/>
      <c r="AJ28" s="262"/>
      <c r="AK28" s="262"/>
      <c r="AL28" s="262"/>
      <c r="AM28" s="262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4"/>
      <c r="AY28" s="262"/>
      <c r="AZ28" s="262"/>
      <c r="BA28" s="262"/>
      <c r="BB28" s="265"/>
    </row>
    <row r="29" spans="1:54" s="159" customFormat="1" ht="15.75" x14ac:dyDescent="0.25">
      <c r="A29" s="144"/>
      <c r="B29" s="145">
        <f t="shared" si="9"/>
        <v>0</v>
      </c>
      <c r="C29" s="146" t="e">
        <f t="shared" si="0"/>
        <v>#DIV/0!</v>
      </c>
      <c r="D29" s="301">
        <f t="shared" si="1"/>
        <v>0</v>
      </c>
      <c r="E29" s="146" t="e">
        <f t="shared" si="2"/>
        <v>#DIV/0!</v>
      </c>
      <c r="F29" s="148"/>
      <c r="G29" s="148"/>
      <c r="H29" s="148"/>
      <c r="I29" s="148"/>
      <c r="J29" s="148"/>
      <c r="K29" s="149"/>
      <c r="L29" s="148" t="e">
        <f t="shared" si="3"/>
        <v>#DIV/0!</v>
      </c>
      <c r="M29" s="150"/>
      <c r="N29" s="148" t="e">
        <f t="shared" si="4"/>
        <v>#DIV/0!</v>
      </c>
      <c r="O29" s="151"/>
      <c r="P29" s="146" t="e">
        <f t="shared" si="5"/>
        <v>#DIV/0!</v>
      </c>
      <c r="Q29" s="151"/>
      <c r="R29" s="148" t="e">
        <f t="shared" si="6"/>
        <v>#DIV/0!</v>
      </c>
      <c r="S29" s="148"/>
      <c r="T29" s="148"/>
      <c r="U29" s="151"/>
      <c r="V29" s="151"/>
      <c r="W29" s="151"/>
      <c r="X29" s="152"/>
      <c r="Y29" s="153">
        <f t="shared" si="7"/>
        <v>0</v>
      </c>
      <c r="Z29" s="162"/>
      <c r="AA29" s="148"/>
      <c r="AB29" s="151"/>
      <c r="AC29" s="151"/>
      <c r="AD29" s="151"/>
      <c r="AE29" s="151"/>
      <c r="AF29" s="151"/>
      <c r="AG29" s="151"/>
      <c r="AH29" s="162"/>
      <c r="AI29" s="154"/>
      <c r="AJ29" s="155"/>
      <c r="AK29" s="155"/>
      <c r="AL29" s="155"/>
      <c r="AM29" s="155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7"/>
      <c r="AY29" s="155"/>
      <c r="AZ29" s="155"/>
      <c r="BA29" s="155"/>
      <c r="BB29" s="160"/>
    </row>
    <row r="30" spans="1:54" s="273" customFormat="1" ht="21.6" customHeight="1" x14ac:dyDescent="0.25">
      <c r="A30" s="267" t="s">
        <v>64</v>
      </c>
      <c r="B30" s="145">
        <f>D30+K30+M30+O30+Q30+T30+S30</f>
        <v>17786</v>
      </c>
      <c r="C30" s="146">
        <f t="shared" si="0"/>
        <v>57.579753267552256</v>
      </c>
      <c r="D30" s="145">
        <f>F30+G30+H30+I30+J30</f>
        <v>16148</v>
      </c>
      <c r="E30" s="146">
        <f t="shared" si="2"/>
        <v>65.339483693453104</v>
      </c>
      <c r="F30" s="145">
        <f t="shared" ref="F30:K30" si="10">SUM(F6:F29)</f>
        <v>1870</v>
      </c>
      <c r="G30" s="145">
        <f t="shared" si="10"/>
        <v>14067</v>
      </c>
      <c r="H30" s="145">
        <f t="shared" si="10"/>
        <v>107</v>
      </c>
      <c r="I30" s="145">
        <f t="shared" si="10"/>
        <v>40</v>
      </c>
      <c r="J30" s="145">
        <f t="shared" si="10"/>
        <v>64</v>
      </c>
      <c r="K30" s="268">
        <f t="shared" si="10"/>
        <v>0</v>
      </c>
      <c r="L30" s="148">
        <f t="shared" si="3"/>
        <v>0</v>
      </c>
      <c r="M30" s="268">
        <f>SUM(M6:M29)</f>
        <v>10</v>
      </c>
      <c r="N30" s="148">
        <f t="shared" si="4"/>
        <v>10.75268817204301</v>
      </c>
      <c r="O30" s="269">
        <f>SUM(O6:O29)</f>
        <v>215</v>
      </c>
      <c r="P30" s="146">
        <f t="shared" si="5"/>
        <v>13.746803069053708</v>
      </c>
      <c r="Q30" s="145">
        <f>SUM(Q6:Q29)</f>
        <v>607</v>
      </c>
      <c r="R30" s="148">
        <f t="shared" si="6"/>
        <v>23.274539877300612</v>
      </c>
      <c r="S30" s="145">
        <f>SUM(S6:S29)</f>
        <v>806</v>
      </c>
      <c r="T30" s="145">
        <f>SUM(T6:T29)</f>
        <v>0</v>
      </c>
      <c r="U30" s="145">
        <f>SUM(U6:U29)</f>
        <v>2380</v>
      </c>
      <c r="V30" s="145">
        <f>SUM(V6:V29)</f>
        <v>3432</v>
      </c>
      <c r="W30" s="145">
        <f>SUM(W6:W29)</f>
        <v>4747</v>
      </c>
      <c r="X30" s="271" t="s">
        <v>35</v>
      </c>
      <c r="Y30" s="153">
        <f t="shared" si="7"/>
        <v>30889.33</v>
      </c>
      <c r="Z30" s="153">
        <f t="shared" ref="Z30:AH30" si="11">SUM(Z6:Z29)</f>
        <v>24714</v>
      </c>
      <c r="AA30" s="153">
        <f t="shared" si="11"/>
        <v>0</v>
      </c>
      <c r="AB30" s="153">
        <f>SUM(AB6:AB29)</f>
        <v>478.33</v>
      </c>
      <c r="AC30" s="153">
        <f t="shared" si="11"/>
        <v>93</v>
      </c>
      <c r="AD30" s="153">
        <f t="shared" si="11"/>
        <v>1564</v>
      </c>
      <c r="AE30" s="153">
        <f t="shared" si="11"/>
        <v>2608</v>
      </c>
      <c r="AF30" s="153">
        <f t="shared" si="11"/>
        <v>600</v>
      </c>
      <c r="AG30" s="153">
        <f t="shared" si="11"/>
        <v>832</v>
      </c>
      <c r="AH30" s="153">
        <f t="shared" si="11"/>
        <v>5225</v>
      </c>
      <c r="AI30" s="272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</row>
    <row r="31" spans="1:54" s="263" customFormat="1" ht="31.9" customHeight="1" x14ac:dyDescent="0.25">
      <c r="A31" s="151" t="s">
        <v>36</v>
      </c>
      <c r="B31" s="148">
        <v>17469</v>
      </c>
      <c r="C31" s="148">
        <v>57.110631620243232</v>
      </c>
      <c r="D31" s="148">
        <v>16131</v>
      </c>
      <c r="E31" s="148">
        <v>63.550407753220661</v>
      </c>
      <c r="F31" s="148">
        <v>1548</v>
      </c>
      <c r="G31" s="148">
        <v>13966</v>
      </c>
      <c r="H31" s="148">
        <v>495</v>
      </c>
      <c r="I31" s="148">
        <v>0</v>
      </c>
      <c r="J31" s="148">
        <v>122</v>
      </c>
      <c r="K31" s="161">
        <v>0</v>
      </c>
      <c r="L31" s="148">
        <v>0</v>
      </c>
      <c r="M31" s="161">
        <v>12</v>
      </c>
      <c r="N31" s="274">
        <v>10.810810810810811</v>
      </c>
      <c r="O31" s="275">
        <v>363</v>
      </c>
      <c r="P31" s="263">
        <v>24.071618037135277</v>
      </c>
      <c r="Q31" s="148">
        <v>553</v>
      </c>
      <c r="R31" s="146">
        <v>28.431876606683804</v>
      </c>
      <c r="S31" s="148">
        <v>410</v>
      </c>
      <c r="T31" s="148">
        <v>0</v>
      </c>
      <c r="U31" s="148">
        <v>3559</v>
      </c>
      <c r="V31" s="148">
        <v>3788</v>
      </c>
      <c r="W31" s="148">
        <v>4171</v>
      </c>
      <c r="X31" s="300"/>
      <c r="Y31" s="300"/>
      <c r="Z31" s="302"/>
      <c r="AA31" s="277"/>
      <c r="AB31" s="278"/>
      <c r="AC31" s="300"/>
      <c r="AD31" s="300"/>
      <c r="AE31" s="300"/>
      <c r="AF31" s="300"/>
      <c r="AG31" s="300"/>
      <c r="AH31" s="300"/>
      <c r="AI31" s="279"/>
    </row>
    <row r="32" spans="1:54" s="283" customFormat="1" ht="21.75" customHeight="1" x14ac:dyDescent="0.25">
      <c r="A32" s="280" t="s">
        <v>37</v>
      </c>
      <c r="B32" s="145">
        <f>B30-B31</f>
        <v>317</v>
      </c>
      <c r="C32" s="145"/>
      <c r="D32" s="145">
        <f>F32+G32+H32+J32</f>
        <v>-23</v>
      </c>
      <c r="E32" s="145">
        <f t="shared" ref="E32:J32" si="12">E30-E31</f>
        <v>1.7890759402324434</v>
      </c>
      <c r="F32" s="145">
        <f t="shared" si="12"/>
        <v>322</v>
      </c>
      <c r="G32" s="145">
        <f t="shared" si="12"/>
        <v>101</v>
      </c>
      <c r="H32" s="145">
        <f t="shared" si="12"/>
        <v>-388</v>
      </c>
      <c r="I32" s="145">
        <f t="shared" si="12"/>
        <v>40</v>
      </c>
      <c r="J32" s="145">
        <f t="shared" si="12"/>
        <v>-58</v>
      </c>
      <c r="K32" s="268">
        <f>K30-K31</f>
        <v>0</v>
      </c>
      <c r="L32" s="148"/>
      <c r="M32" s="268">
        <f>M30-M31</f>
        <v>-2</v>
      </c>
      <c r="N32" s="148"/>
      <c r="O32" s="281">
        <f>O30-Q31</f>
        <v>-338</v>
      </c>
      <c r="P32" s="148"/>
      <c r="Q32" s="281">
        <f>Q30-S31</f>
        <v>197</v>
      </c>
      <c r="R32" s="148"/>
      <c r="S32" s="145">
        <f>S30-S31</f>
        <v>396</v>
      </c>
      <c r="T32" s="145">
        <f>T30-T31</f>
        <v>0</v>
      </c>
      <c r="U32" s="145">
        <f>U30-U31</f>
        <v>-1179</v>
      </c>
      <c r="V32" s="145">
        <f>V30-V31</f>
        <v>-356</v>
      </c>
      <c r="W32" s="145">
        <f>W30-W31</f>
        <v>576</v>
      </c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82"/>
      <c r="AJ32" s="282"/>
      <c r="AO32" s="383"/>
      <c r="AP32" s="383"/>
      <c r="AQ32" s="383"/>
      <c r="AR32" s="383"/>
      <c r="AS32" s="383"/>
      <c r="AT32" s="383"/>
    </row>
    <row r="33" spans="1:36" x14ac:dyDescent="0.2">
      <c r="A33" s="245"/>
      <c r="B33" s="284"/>
      <c r="C33" s="285"/>
      <c r="D33" s="284"/>
      <c r="Q33" s="288"/>
      <c r="R33" s="288"/>
      <c r="S33" s="288"/>
      <c r="T33" s="288"/>
      <c r="Z33" s="289"/>
    </row>
    <row r="34" spans="1:36" x14ac:dyDescent="0.2">
      <c r="A34" s="245" t="s">
        <v>82</v>
      </c>
      <c r="O34" s="291"/>
    </row>
    <row r="35" spans="1:36" x14ac:dyDescent="0.2">
      <c r="A35" s="245"/>
      <c r="Y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</row>
    <row r="36" spans="1:36" x14ac:dyDescent="0.2">
      <c r="A36" s="245"/>
      <c r="G36" s="291"/>
      <c r="Q36" s="291"/>
    </row>
    <row r="38" spans="1:36" x14ac:dyDescent="0.2">
      <c r="A38" s="245"/>
      <c r="N38" s="290"/>
      <c r="AE38" s="288"/>
      <c r="AF38" s="288"/>
      <c r="AG38" s="288"/>
      <c r="AH38" s="288"/>
    </row>
    <row r="39" spans="1:36" x14ac:dyDescent="0.2">
      <c r="A39" s="245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</row>
  </sheetData>
  <mergeCells count="40"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</mergeCells>
  <pageMargins left="0" right="0" top="0.15748031496062992" bottom="0" header="0.31496062992125984" footer="0.31496062992125984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selection sqref="A1:XFD1048576"/>
    </sheetView>
  </sheetViews>
  <sheetFormatPr defaultColWidth="8.7109375" defaultRowHeight="12.75" x14ac:dyDescent="0.2"/>
  <cols>
    <col min="1" max="1" width="26.85546875" style="286" customWidth="1"/>
    <col min="2" max="2" width="8.140625" style="290" customWidth="1"/>
    <col min="3" max="3" width="8" style="286" customWidth="1"/>
    <col min="4" max="4" width="8.5703125" style="290" customWidth="1"/>
    <col min="5" max="5" width="8.140625" style="286" customWidth="1"/>
    <col min="6" max="6" width="9.42578125" style="286" customWidth="1"/>
    <col min="7" max="7" width="8.7109375" style="286" customWidth="1"/>
    <col min="8" max="8" width="7.5703125" style="286" customWidth="1"/>
    <col min="9" max="9" width="10.5703125" style="286" customWidth="1"/>
    <col min="10" max="10" width="8.7109375" style="286" customWidth="1"/>
    <col min="11" max="11" width="7" style="286" customWidth="1"/>
    <col min="12" max="12" width="9" style="287" customWidth="1"/>
    <col min="13" max="13" width="7.7109375" style="286" customWidth="1"/>
    <col min="14" max="14" width="7" style="286" customWidth="1"/>
    <col min="15" max="16" width="6.7109375" style="286" customWidth="1"/>
    <col min="17" max="17" width="7" style="286" customWidth="1"/>
    <col min="18" max="18" width="8.85546875" style="286" customWidth="1"/>
    <col min="19" max="19" width="7.140625" style="286" customWidth="1"/>
    <col min="20" max="20" width="11.5703125" style="286" customWidth="1"/>
    <col min="21" max="21" width="9.28515625" style="286" customWidth="1"/>
    <col min="22" max="22" width="10" style="286" customWidth="1"/>
    <col min="23" max="23" width="15.28515625" style="286" customWidth="1"/>
    <col min="24" max="24" width="26.140625" style="286" customWidth="1"/>
    <col min="25" max="25" width="12.85546875" style="286" customWidth="1"/>
    <col min="26" max="26" width="17.42578125" style="292" customWidth="1"/>
    <col min="27" max="27" width="11" style="286" customWidth="1"/>
    <col min="28" max="28" width="14.140625" style="286" customWidth="1"/>
    <col min="29" max="29" width="12.5703125" style="286" customWidth="1"/>
    <col min="30" max="30" width="13.7109375" style="286" customWidth="1"/>
    <col min="31" max="31" width="15.42578125" style="286" customWidth="1"/>
    <col min="32" max="32" width="12.28515625" style="286" customWidth="1"/>
    <col min="33" max="33" width="10.140625" style="286" customWidth="1"/>
    <col min="34" max="34" width="14.140625" style="286" customWidth="1"/>
    <col min="35" max="35" width="8.85546875" style="245" hidden="1" customWidth="1"/>
    <col min="36" max="36" width="7.7109375" style="245" hidden="1" customWidth="1"/>
    <col min="37" max="37" width="7.85546875" style="245" customWidth="1"/>
    <col min="38" max="39" width="5.42578125" style="245" customWidth="1"/>
    <col min="40" max="40" width="9.28515625" style="245" customWidth="1"/>
    <col min="41" max="41" width="12" style="245" customWidth="1"/>
    <col min="42" max="42" width="8.5703125" style="245" customWidth="1"/>
    <col min="43" max="43" width="12" style="245" customWidth="1"/>
    <col min="44" max="44" width="11" style="245" customWidth="1"/>
    <col min="45" max="45" width="13.85546875" style="245" customWidth="1"/>
    <col min="46" max="46" width="12.5703125" style="245" customWidth="1"/>
    <col min="47" max="48" width="7.5703125" style="245" customWidth="1"/>
    <col min="49" max="49" width="16" style="245" customWidth="1"/>
    <col min="50" max="50" width="8.140625" style="245" customWidth="1"/>
    <col min="51" max="51" width="10" style="245" customWidth="1"/>
    <col min="52" max="52" width="9.140625" style="245" customWidth="1"/>
    <col min="53" max="53" width="6.42578125" style="245" customWidth="1"/>
    <col min="54" max="54" width="13.5703125" style="245" customWidth="1"/>
    <col min="55" max="16384" width="8.7109375" style="245"/>
  </cols>
  <sheetData>
    <row r="1" spans="1:56" ht="15.75" x14ac:dyDescent="0.25">
      <c r="A1" s="241"/>
      <c r="B1" s="242"/>
      <c r="C1" s="241"/>
      <c r="D1" s="241"/>
      <c r="E1" s="241"/>
      <c r="F1" s="388" t="s">
        <v>68</v>
      </c>
      <c r="G1" s="388"/>
      <c r="H1" s="388"/>
      <c r="I1" s="388"/>
      <c r="J1" s="388"/>
      <c r="K1" s="388"/>
      <c r="L1" s="388"/>
      <c r="M1" s="388"/>
      <c r="N1" s="241"/>
      <c r="O1" s="389"/>
      <c r="P1" s="390"/>
      <c r="Q1" s="390"/>
      <c r="R1" s="390"/>
      <c r="S1" s="390"/>
      <c r="T1" s="390"/>
      <c r="U1" s="390"/>
      <c r="V1" s="390"/>
      <c r="W1" s="309"/>
      <c r="X1" s="241"/>
      <c r="Y1" s="241"/>
      <c r="Z1" s="242"/>
      <c r="AA1" s="241"/>
      <c r="AB1" s="241"/>
      <c r="AC1" s="241"/>
      <c r="AD1" s="241"/>
      <c r="AE1" s="241"/>
      <c r="AF1" s="241"/>
      <c r="AG1" s="241"/>
      <c r="AH1" s="241"/>
      <c r="AI1" s="155"/>
      <c r="AJ1" s="155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</row>
    <row r="2" spans="1:56" ht="16.5" customHeight="1" x14ac:dyDescent="0.25">
      <c r="A2" s="241"/>
      <c r="B2" s="234"/>
      <c r="C2" s="246" t="s">
        <v>1</v>
      </c>
      <c r="D2" s="308"/>
      <c r="E2" s="248"/>
      <c r="F2" s="248"/>
      <c r="G2" s="394" t="s">
        <v>83</v>
      </c>
      <c r="H2" s="395"/>
      <c r="I2" s="395"/>
      <c r="J2" s="395"/>
      <c r="K2" s="395"/>
      <c r="L2" s="396"/>
      <c r="M2" s="249"/>
      <c r="N2" s="308"/>
      <c r="O2" s="391"/>
      <c r="P2" s="392"/>
      <c r="Q2" s="392"/>
      <c r="R2" s="392"/>
      <c r="S2" s="392"/>
      <c r="T2" s="392"/>
      <c r="U2" s="392"/>
      <c r="V2" s="393"/>
      <c r="W2" s="309"/>
      <c r="X2" s="388" t="s">
        <v>2</v>
      </c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155"/>
      <c r="AJ2" s="155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</row>
    <row r="3" spans="1:56" ht="19.899999999999999" customHeight="1" x14ac:dyDescent="0.2">
      <c r="A3" s="378" t="s">
        <v>3</v>
      </c>
      <c r="B3" s="378" t="s">
        <v>4</v>
      </c>
      <c r="C3" s="397"/>
      <c r="D3" s="378" t="s">
        <v>75</v>
      </c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79"/>
      <c r="U3" s="378" t="s">
        <v>72</v>
      </c>
      <c r="V3" s="378" t="s">
        <v>73</v>
      </c>
      <c r="W3" s="378" t="s">
        <v>8</v>
      </c>
      <c r="X3" s="385" t="s">
        <v>3</v>
      </c>
      <c r="Y3" s="378" t="s">
        <v>9</v>
      </c>
      <c r="Z3" s="378" t="s">
        <v>10</v>
      </c>
      <c r="AA3" s="378" t="s">
        <v>11</v>
      </c>
      <c r="AB3" s="378" t="s">
        <v>12</v>
      </c>
      <c r="AC3" s="378" t="s">
        <v>13</v>
      </c>
      <c r="AD3" s="378" t="s">
        <v>14</v>
      </c>
      <c r="AE3" s="378" t="s">
        <v>15</v>
      </c>
      <c r="AF3" s="378" t="s">
        <v>16</v>
      </c>
      <c r="AG3" s="378" t="s">
        <v>17</v>
      </c>
      <c r="AH3" s="378" t="s">
        <v>18</v>
      </c>
      <c r="AI3" s="155"/>
      <c r="AJ3" s="155"/>
      <c r="AK3" s="244"/>
      <c r="AL3" s="244"/>
      <c r="AM3" s="244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244"/>
      <c r="AY3" s="244"/>
      <c r="AZ3" s="244"/>
      <c r="BA3" s="244"/>
      <c r="BB3" s="244"/>
    </row>
    <row r="4" spans="1:56" s="252" customFormat="1" ht="68.25" customHeight="1" x14ac:dyDescent="0.2">
      <c r="A4" s="381"/>
      <c r="B4" s="398"/>
      <c r="C4" s="399"/>
      <c r="D4" s="401" t="s">
        <v>19</v>
      </c>
      <c r="E4" s="402"/>
      <c r="F4" s="378" t="s">
        <v>20</v>
      </c>
      <c r="G4" s="400"/>
      <c r="H4" s="400"/>
      <c r="I4" s="400"/>
      <c r="J4" s="379"/>
      <c r="K4" s="401" t="s">
        <v>21</v>
      </c>
      <c r="L4" s="402"/>
      <c r="M4" s="401" t="s">
        <v>22</v>
      </c>
      <c r="N4" s="402"/>
      <c r="O4" s="378" t="s">
        <v>23</v>
      </c>
      <c r="P4" s="379"/>
      <c r="Q4" s="378" t="s">
        <v>15</v>
      </c>
      <c r="R4" s="379"/>
      <c r="S4" s="310" t="s">
        <v>17</v>
      </c>
      <c r="T4" s="310" t="s">
        <v>16</v>
      </c>
      <c r="U4" s="381"/>
      <c r="V4" s="381"/>
      <c r="W4" s="381"/>
      <c r="X4" s="386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0"/>
      <c r="AJ4" s="380"/>
      <c r="AK4" s="244"/>
      <c r="AL4" s="244"/>
      <c r="AM4" s="244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244"/>
      <c r="AY4" s="244"/>
      <c r="AZ4" s="244"/>
      <c r="BA4" s="244"/>
      <c r="BB4" s="251"/>
      <c r="BC4" s="251"/>
      <c r="BD4" s="251"/>
    </row>
    <row r="5" spans="1:56" s="259" customFormat="1" ht="43.9" customHeight="1" x14ac:dyDescent="0.2">
      <c r="A5" s="382"/>
      <c r="B5" s="253" t="s">
        <v>25</v>
      </c>
      <c r="C5" s="254" t="s">
        <v>26</v>
      </c>
      <c r="D5" s="151" t="s">
        <v>25</v>
      </c>
      <c r="E5" s="255" t="s">
        <v>26</v>
      </c>
      <c r="F5" s="256" t="s">
        <v>27</v>
      </c>
      <c r="G5" s="256" t="s">
        <v>28</v>
      </c>
      <c r="H5" s="254" t="s">
        <v>29</v>
      </c>
      <c r="I5" s="151" t="s">
        <v>30</v>
      </c>
      <c r="J5" s="151" t="s">
        <v>70</v>
      </c>
      <c r="K5" s="149" t="s">
        <v>25</v>
      </c>
      <c r="L5" s="151" t="s">
        <v>32</v>
      </c>
      <c r="M5" s="149" t="s">
        <v>25</v>
      </c>
      <c r="N5" s="151" t="s">
        <v>32</v>
      </c>
      <c r="O5" s="151" t="s">
        <v>25</v>
      </c>
      <c r="P5" s="151" t="s">
        <v>32</v>
      </c>
      <c r="Q5" s="151" t="s">
        <v>25</v>
      </c>
      <c r="R5" s="151" t="s">
        <v>33</v>
      </c>
      <c r="S5" s="151" t="s">
        <v>25</v>
      </c>
      <c r="T5" s="151" t="s">
        <v>25</v>
      </c>
      <c r="U5" s="382"/>
      <c r="V5" s="382"/>
      <c r="W5" s="382"/>
      <c r="X5" s="387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257"/>
      <c r="AJ5" s="30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260"/>
      <c r="BB5" s="251"/>
    </row>
    <row r="6" spans="1:56" s="159" customFormat="1" ht="16.5" customHeight="1" x14ac:dyDescent="0.25">
      <c r="A6" s="144" t="s">
        <v>38</v>
      </c>
      <c r="B6" s="145">
        <f>D6+K6+M6+O6+Q6+T6+S6</f>
        <v>585</v>
      </c>
      <c r="C6" s="146">
        <f t="shared" ref="C6:C30" si="0">B6/Y6*100</f>
        <v>40.372670807453417</v>
      </c>
      <c r="D6" s="306">
        <f t="shared" ref="D6:D29" si="1">F6+G6+H6+I6+J6</f>
        <v>475</v>
      </c>
      <c r="E6" s="146">
        <f t="shared" ref="E6:E30" si="2">D6/Z6*100</f>
        <v>49.273858921161832</v>
      </c>
      <c r="F6" s="148"/>
      <c r="G6" s="148">
        <v>475</v>
      </c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>
        <v>110</v>
      </c>
      <c r="T6" s="148"/>
      <c r="U6" s="151">
        <v>80</v>
      </c>
      <c r="V6" s="151">
        <v>340</v>
      </c>
      <c r="W6" s="151">
        <v>625</v>
      </c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1122</v>
      </c>
      <c r="C7" s="146">
        <f t="shared" si="0"/>
        <v>55.216535433070867</v>
      </c>
      <c r="D7" s="306">
        <f t="shared" si="1"/>
        <v>872</v>
      </c>
      <c r="E7" s="146">
        <f t="shared" si="2"/>
        <v>60.97902097902098</v>
      </c>
      <c r="F7" s="148">
        <v>140</v>
      </c>
      <c r="G7" s="148">
        <v>732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>
        <v>120</v>
      </c>
      <c r="P7" s="146">
        <f t="shared" si="5"/>
        <v>46.153846153846153</v>
      </c>
      <c r="Q7" s="151"/>
      <c r="R7" s="146">
        <f t="shared" si="6"/>
        <v>0</v>
      </c>
      <c r="S7" s="148">
        <v>130</v>
      </c>
      <c r="T7" s="148"/>
      <c r="U7" s="151">
        <v>200</v>
      </c>
      <c r="V7" s="151">
        <v>1100</v>
      </c>
      <c r="W7" s="151">
        <v>1002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675</v>
      </c>
      <c r="C8" s="146">
        <f t="shared" si="0"/>
        <v>62.674094707520887</v>
      </c>
      <c r="D8" s="306">
        <f t="shared" si="1"/>
        <v>675</v>
      </c>
      <c r="E8" s="146">
        <f t="shared" si="2"/>
        <v>80.935251798561154</v>
      </c>
      <c r="F8" s="148"/>
      <c r="G8" s="148">
        <v>675</v>
      </c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>
        <v>675</v>
      </c>
      <c r="W8" s="151">
        <v>675</v>
      </c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1302</v>
      </c>
      <c r="C9" s="146">
        <f t="shared" si="0"/>
        <v>72.212978369384359</v>
      </c>
      <c r="D9" s="306">
        <f t="shared" si="1"/>
        <v>1039</v>
      </c>
      <c r="E9" s="146">
        <f t="shared" si="2"/>
        <v>90.347826086956516</v>
      </c>
      <c r="F9" s="148"/>
      <c r="G9" s="148">
        <v>1039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>
        <v>263</v>
      </c>
      <c r="R9" s="146">
        <f t="shared" si="6"/>
        <v>52.6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29" si="9">D10+K10+M10+O10+Q10+T10+S10</f>
        <v>1060</v>
      </c>
      <c r="C10" s="146">
        <f t="shared" si="0"/>
        <v>55.818852027382839</v>
      </c>
      <c r="D10" s="306">
        <f t="shared" si="1"/>
        <v>1020</v>
      </c>
      <c r="E10" s="146">
        <f t="shared" si="2"/>
        <v>62.043795620437962</v>
      </c>
      <c r="F10" s="148"/>
      <c r="G10" s="148">
        <v>980</v>
      </c>
      <c r="H10" s="148"/>
      <c r="I10" s="148">
        <v>40</v>
      </c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>
        <v>40</v>
      </c>
      <c r="P10" s="146">
        <f t="shared" si="5"/>
        <v>15.686274509803921</v>
      </c>
      <c r="Q10" s="151"/>
      <c r="R10" s="146" t="e">
        <f t="shared" si="6"/>
        <v>#DIV/0!</v>
      </c>
      <c r="S10" s="148"/>
      <c r="T10" s="148"/>
      <c r="U10" s="151">
        <v>167</v>
      </c>
      <c r="V10" s="151">
        <v>800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2490</v>
      </c>
      <c r="C11" s="146">
        <f t="shared" si="0"/>
        <v>55.955056179775276</v>
      </c>
      <c r="D11" s="306">
        <f t="shared" si="1"/>
        <v>2377</v>
      </c>
      <c r="E11" s="146">
        <f t="shared" si="2"/>
        <v>62.55263157894737</v>
      </c>
      <c r="F11" s="148"/>
      <c r="G11" s="148">
        <v>2377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>
        <v>113</v>
      </c>
      <c r="T11" s="148"/>
      <c r="U11" s="151">
        <v>479</v>
      </c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320</v>
      </c>
      <c r="C12" s="146">
        <f t="shared" si="0"/>
        <v>42.384105960264904</v>
      </c>
      <c r="D12" s="306">
        <f t="shared" si="1"/>
        <v>320</v>
      </c>
      <c r="E12" s="146">
        <f t="shared" si="2"/>
        <v>45.007032348804501</v>
      </c>
      <c r="F12" s="148"/>
      <c r="G12" s="148">
        <v>320</v>
      </c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2433</v>
      </c>
      <c r="C13" s="146">
        <f t="shared" si="0"/>
        <v>79.87524622455679</v>
      </c>
      <c r="D13" s="306">
        <f t="shared" si="1"/>
        <v>2238</v>
      </c>
      <c r="E13" s="146">
        <f t="shared" si="2"/>
        <v>95.681915348439503</v>
      </c>
      <c r="F13" s="148"/>
      <c r="G13" s="148">
        <v>2154</v>
      </c>
      <c r="H13" s="148">
        <v>20</v>
      </c>
      <c r="I13" s="148"/>
      <c r="J13" s="148">
        <v>64</v>
      </c>
      <c r="K13" s="149"/>
      <c r="L13" s="148">
        <f t="shared" si="3"/>
        <v>0</v>
      </c>
      <c r="M13" s="150">
        <v>13</v>
      </c>
      <c r="N13" s="146">
        <f t="shared" si="4"/>
        <v>28.888888888888886</v>
      </c>
      <c r="O13" s="151"/>
      <c r="P13" s="146">
        <f t="shared" si="5"/>
        <v>0</v>
      </c>
      <c r="Q13" s="151">
        <v>100</v>
      </c>
      <c r="R13" s="146">
        <f t="shared" si="6"/>
        <v>100</v>
      </c>
      <c r="S13" s="148">
        <v>82</v>
      </c>
      <c r="T13" s="148"/>
      <c r="U13" s="151">
        <v>600</v>
      </c>
      <c r="V13" s="151">
        <v>45</v>
      </c>
      <c r="W13" s="151">
        <v>2330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1570</v>
      </c>
      <c r="C14" s="146">
        <f t="shared" si="0"/>
        <v>54.156605726112453</v>
      </c>
      <c r="D14" s="306">
        <f t="shared" si="1"/>
        <v>1570</v>
      </c>
      <c r="E14" s="146">
        <f t="shared" si="2"/>
        <v>62.599681020733655</v>
      </c>
      <c r="F14" s="148">
        <v>500</v>
      </c>
      <c r="G14" s="148">
        <v>1070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>
        <v>250</v>
      </c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59</v>
      </c>
      <c r="C15" s="146">
        <f t="shared" si="0"/>
        <v>16.076294277929154</v>
      </c>
      <c r="D15" s="306">
        <f t="shared" si="1"/>
        <v>20</v>
      </c>
      <c r="E15" s="146">
        <f t="shared" si="2"/>
        <v>100</v>
      </c>
      <c r="F15" s="148"/>
      <c r="G15" s="148">
        <v>20</v>
      </c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>
        <v>24</v>
      </c>
      <c r="P15" s="146">
        <f t="shared" si="5"/>
        <v>12.834224598930483</v>
      </c>
      <c r="Q15" s="151">
        <v>15</v>
      </c>
      <c r="R15" s="146">
        <f t="shared" si="6"/>
        <v>9.375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1021</v>
      </c>
      <c r="C16" s="146">
        <f t="shared" si="0"/>
        <v>72.155477031802121</v>
      </c>
      <c r="D16" s="306">
        <f t="shared" si="1"/>
        <v>961</v>
      </c>
      <c r="E16" s="146">
        <f t="shared" si="2"/>
        <v>79.094650205761326</v>
      </c>
      <c r="F16" s="148"/>
      <c r="G16" s="148">
        <v>874</v>
      </c>
      <c r="H16" s="148">
        <v>87</v>
      </c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>
        <v>60</v>
      </c>
      <c r="P16" s="146">
        <f t="shared" si="5"/>
        <v>40</v>
      </c>
      <c r="Q16" s="151"/>
      <c r="R16" s="146" t="e">
        <f t="shared" si="6"/>
        <v>#DIV/0!</v>
      </c>
      <c r="S16" s="148"/>
      <c r="T16" s="148"/>
      <c r="U16" s="151">
        <v>180</v>
      </c>
      <c r="V16" s="151">
        <v>0</v>
      </c>
      <c r="W16" s="151">
        <v>0</v>
      </c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4" s="159" customFormat="1" ht="15.75" x14ac:dyDescent="0.25">
      <c r="A17" s="144" t="s">
        <v>49</v>
      </c>
      <c r="B17" s="145">
        <f t="shared" si="9"/>
        <v>30</v>
      </c>
      <c r="C17" s="146">
        <f t="shared" si="0"/>
        <v>17.142857142857142</v>
      </c>
      <c r="D17" s="306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>
        <v>30</v>
      </c>
      <c r="P17" s="146">
        <f t="shared" si="5"/>
        <v>17.142857142857142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4" s="159" customFormat="1" ht="15.75" x14ac:dyDescent="0.25">
      <c r="A18" s="144" t="s">
        <v>50</v>
      </c>
      <c r="B18" s="145">
        <f t="shared" si="9"/>
        <v>5875</v>
      </c>
      <c r="C18" s="146">
        <f t="shared" si="0"/>
        <v>73.83435968329772</v>
      </c>
      <c r="D18" s="306">
        <f t="shared" si="1"/>
        <v>5135</v>
      </c>
      <c r="E18" s="146">
        <f t="shared" si="2"/>
        <v>72.620562862395701</v>
      </c>
      <c r="F18" s="148">
        <v>1716</v>
      </c>
      <c r="G18" s="148">
        <v>3419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>
        <v>329</v>
      </c>
      <c r="R18" s="146">
        <f t="shared" si="6"/>
        <v>37.133182844243798</v>
      </c>
      <c r="S18" s="148">
        <v>411</v>
      </c>
      <c r="T18" s="148"/>
      <c r="U18" s="151">
        <v>640</v>
      </c>
      <c r="V18" s="151">
        <v>607</v>
      </c>
      <c r="W18" s="151">
        <v>194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4" s="159" customFormat="1" ht="15.75" x14ac:dyDescent="0.25">
      <c r="A19" s="144" t="s">
        <v>51</v>
      </c>
      <c r="B19" s="145">
        <f t="shared" si="9"/>
        <v>283</v>
      </c>
      <c r="C19" s="146">
        <f t="shared" si="0"/>
        <v>38.243243243243242</v>
      </c>
      <c r="D19" s="306">
        <f t="shared" si="1"/>
        <v>283</v>
      </c>
      <c r="E19" s="146">
        <f t="shared" si="2"/>
        <v>46.393442622950822</v>
      </c>
      <c r="F19" s="148"/>
      <c r="G19" s="148">
        <v>283</v>
      </c>
      <c r="H19" s="148"/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>
        <v>100</v>
      </c>
      <c r="W19" s="151">
        <v>283</v>
      </c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4" s="159" customFormat="1" ht="15.75" x14ac:dyDescent="0.25">
      <c r="A20" s="144" t="s">
        <v>52</v>
      </c>
      <c r="B20" s="145">
        <f t="shared" si="9"/>
        <v>222</v>
      </c>
      <c r="C20" s="146">
        <f t="shared" si="0"/>
        <v>53.110047846889955</v>
      </c>
      <c r="D20" s="306">
        <f t="shared" si="1"/>
        <v>222</v>
      </c>
      <c r="E20" s="146">
        <f t="shared" si="2"/>
        <v>53.110047846889955</v>
      </c>
      <c r="F20" s="148"/>
      <c r="G20" s="148">
        <v>200</v>
      </c>
      <c r="H20" s="148"/>
      <c r="I20" s="148"/>
      <c r="J20" s="148">
        <v>22</v>
      </c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4" s="159" customFormat="1" ht="15" customHeight="1" x14ac:dyDescent="0.25">
      <c r="A21" s="144" t="s">
        <v>53</v>
      </c>
      <c r="B21" s="145">
        <f t="shared" si="9"/>
        <v>0</v>
      </c>
      <c r="C21" s="146">
        <f t="shared" si="0"/>
        <v>0</v>
      </c>
      <c r="D21" s="306">
        <f t="shared" si="1"/>
        <v>0</v>
      </c>
      <c r="E21" s="146" t="e">
        <f t="shared" si="2"/>
        <v>#DIV/0!</v>
      </c>
      <c r="F21" s="148"/>
      <c r="G21" s="148"/>
      <c r="H21" s="148"/>
      <c r="I21" s="148"/>
      <c r="J21" s="148"/>
      <c r="K21" s="149"/>
      <c r="L21" s="148" t="e">
        <f t="shared" si="3"/>
        <v>#DIV/0!</v>
      </c>
      <c r="M21" s="150"/>
      <c r="N21" s="146" t="e">
        <f t="shared" si="4"/>
        <v>#DIV/0!</v>
      </c>
      <c r="O21" s="151"/>
      <c r="P21" s="146" t="e">
        <f t="shared" si="5"/>
        <v>#DIV/0!</v>
      </c>
      <c r="Q21" s="151"/>
      <c r="R21" s="146">
        <f t="shared" si="6"/>
        <v>0</v>
      </c>
      <c r="S21" s="148"/>
      <c r="T21" s="148"/>
      <c r="U21" s="151"/>
      <c r="V21" s="151"/>
      <c r="W21" s="151"/>
      <c r="X21" s="152" t="s">
        <v>53</v>
      </c>
      <c r="Y21" s="153">
        <f t="shared" si="7"/>
        <v>58</v>
      </c>
      <c r="Z21" s="151"/>
      <c r="AA21" s="148"/>
      <c r="AB21" s="151"/>
      <c r="AC21" s="151"/>
      <c r="AD21" s="151"/>
      <c r="AE21" s="151">
        <v>58</v>
      </c>
      <c r="AF21" s="151"/>
      <c r="AG21" s="151"/>
      <c r="AH21" s="151"/>
      <c r="AI21" s="154">
        <v>39</v>
      </c>
      <c r="AJ21" s="155">
        <v>238</v>
      </c>
      <c r="AK21" s="155"/>
      <c r="AL21" s="155"/>
      <c r="AM21" s="155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7"/>
      <c r="AY21" s="155"/>
      <c r="AZ21" s="155"/>
      <c r="BA21" s="155"/>
      <c r="BB21" s="160"/>
    </row>
    <row r="22" spans="1:54" s="266" customFormat="1" ht="15.75" x14ac:dyDescent="0.25">
      <c r="A22" s="152" t="s">
        <v>54</v>
      </c>
      <c r="B22" s="145">
        <f t="shared" si="9"/>
        <v>0</v>
      </c>
      <c r="C22" s="146">
        <f t="shared" si="0"/>
        <v>0</v>
      </c>
      <c r="D22" s="306">
        <f t="shared" si="1"/>
        <v>0</v>
      </c>
      <c r="E22" s="146" t="e">
        <f t="shared" si="2"/>
        <v>#DIV/0!</v>
      </c>
      <c r="F22" s="148"/>
      <c r="G22" s="148"/>
      <c r="H22" s="148"/>
      <c r="I22" s="148"/>
      <c r="J22" s="148"/>
      <c r="K22" s="149"/>
      <c r="L22" s="148">
        <f t="shared" si="3"/>
        <v>0</v>
      </c>
      <c r="M22" s="150"/>
      <c r="N22" s="148" t="e">
        <f t="shared" si="4"/>
        <v>#DIV/0!</v>
      </c>
      <c r="O22" s="151"/>
      <c r="P22" s="146" t="e">
        <f t="shared" si="5"/>
        <v>#DIV/0!</v>
      </c>
      <c r="Q22" s="151"/>
      <c r="R22" s="146" t="e">
        <f t="shared" si="6"/>
        <v>#DIV/0!</v>
      </c>
      <c r="S22" s="148"/>
      <c r="T22" s="148"/>
      <c r="U22" s="151"/>
      <c r="V22" s="151"/>
      <c r="W22" s="151"/>
      <c r="X22" s="152" t="s">
        <v>54</v>
      </c>
      <c r="Y22" s="153">
        <f t="shared" si="7"/>
        <v>83.33</v>
      </c>
      <c r="Z22" s="162"/>
      <c r="AA22" s="148"/>
      <c r="AB22" s="151">
        <v>83.33</v>
      </c>
      <c r="AC22" s="151"/>
      <c r="AD22" s="151"/>
      <c r="AE22" s="151"/>
      <c r="AF22" s="151"/>
      <c r="AG22" s="151"/>
      <c r="AH22" s="162"/>
      <c r="AI22" s="261"/>
      <c r="AJ22" s="262"/>
      <c r="AK22" s="262"/>
      <c r="AL22" s="262"/>
      <c r="AM22" s="262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4"/>
      <c r="AY22" s="262"/>
      <c r="AZ22" s="262"/>
      <c r="BA22" s="262"/>
      <c r="BB22" s="265"/>
    </row>
    <row r="23" spans="1:54" s="266" customFormat="1" ht="15.75" x14ac:dyDescent="0.25">
      <c r="A23" s="152" t="s">
        <v>55</v>
      </c>
      <c r="B23" s="145">
        <f t="shared" si="9"/>
        <v>0</v>
      </c>
      <c r="C23" s="146">
        <f t="shared" si="0"/>
        <v>0</v>
      </c>
      <c r="D23" s="306">
        <f t="shared" si="1"/>
        <v>0</v>
      </c>
      <c r="E23" s="146" t="e">
        <f t="shared" si="2"/>
        <v>#DIV/0!</v>
      </c>
      <c r="F23" s="148"/>
      <c r="G23" s="148"/>
      <c r="H23" s="148"/>
      <c r="I23" s="148"/>
      <c r="J23" s="148"/>
      <c r="K23" s="149"/>
      <c r="L23" s="148">
        <f t="shared" si="3"/>
        <v>0</v>
      </c>
      <c r="M23" s="150"/>
      <c r="N23" s="148" t="e">
        <f t="shared" si="4"/>
        <v>#DIV/0!</v>
      </c>
      <c r="O23" s="151"/>
      <c r="P23" s="146" t="e">
        <f t="shared" si="5"/>
        <v>#DIV/0!</v>
      </c>
      <c r="Q23" s="151"/>
      <c r="R23" s="146" t="e">
        <f t="shared" si="6"/>
        <v>#DIV/0!</v>
      </c>
      <c r="S23" s="148"/>
      <c r="T23" s="148"/>
      <c r="U23" s="151"/>
      <c r="V23" s="151"/>
      <c r="W23" s="151"/>
      <c r="X23" s="152" t="s">
        <v>55</v>
      </c>
      <c r="Y23" s="153">
        <f t="shared" si="7"/>
        <v>78</v>
      </c>
      <c r="Z23" s="162"/>
      <c r="AA23" s="148"/>
      <c r="AB23" s="151">
        <v>78</v>
      </c>
      <c r="AC23" s="151"/>
      <c r="AD23" s="151"/>
      <c r="AE23" s="151"/>
      <c r="AF23" s="151"/>
      <c r="AG23" s="151"/>
      <c r="AH23" s="162"/>
      <c r="AI23" s="261"/>
      <c r="AJ23" s="262"/>
      <c r="AK23" s="262"/>
      <c r="AL23" s="262"/>
      <c r="AM23" s="262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4"/>
      <c r="AY23" s="262"/>
      <c r="AZ23" s="262"/>
      <c r="BA23" s="262"/>
      <c r="BB23" s="265"/>
    </row>
    <row r="24" spans="1:54" s="266" customFormat="1" ht="15.75" x14ac:dyDescent="0.25">
      <c r="A24" s="152" t="s">
        <v>56</v>
      </c>
      <c r="B24" s="145">
        <f t="shared" si="9"/>
        <v>0</v>
      </c>
      <c r="C24" s="146" t="e">
        <f t="shared" si="0"/>
        <v>#DIV/0!</v>
      </c>
      <c r="D24" s="306">
        <f t="shared" si="1"/>
        <v>0</v>
      </c>
      <c r="E24" s="146" t="e">
        <f t="shared" si="2"/>
        <v>#DIV/0!</v>
      </c>
      <c r="F24" s="148"/>
      <c r="G24" s="148"/>
      <c r="H24" s="148"/>
      <c r="I24" s="148"/>
      <c r="J24" s="148"/>
      <c r="K24" s="149"/>
      <c r="L24" s="148" t="e">
        <f t="shared" si="3"/>
        <v>#DIV/0!</v>
      </c>
      <c r="M24" s="150"/>
      <c r="N24" s="148" t="e">
        <f t="shared" si="4"/>
        <v>#DIV/0!</v>
      </c>
      <c r="O24" s="151"/>
      <c r="P24" s="146" t="e">
        <f t="shared" si="5"/>
        <v>#DIV/0!</v>
      </c>
      <c r="Q24" s="151"/>
      <c r="R24" s="146" t="e">
        <f t="shared" si="6"/>
        <v>#DIV/0!</v>
      </c>
      <c r="S24" s="148"/>
      <c r="T24" s="148"/>
      <c r="U24" s="151"/>
      <c r="V24" s="151"/>
      <c r="W24" s="151"/>
      <c r="X24" s="152" t="s">
        <v>56</v>
      </c>
      <c r="Y24" s="153">
        <f t="shared" si="7"/>
        <v>0</v>
      </c>
      <c r="Z24" s="162"/>
      <c r="AA24" s="148"/>
      <c r="AB24" s="151"/>
      <c r="AC24" s="151"/>
      <c r="AD24" s="151"/>
      <c r="AE24" s="151"/>
      <c r="AF24" s="151"/>
      <c r="AG24" s="151"/>
      <c r="AH24" s="162"/>
      <c r="AI24" s="261"/>
      <c r="AJ24" s="262"/>
      <c r="AK24" s="262"/>
      <c r="AL24" s="262"/>
      <c r="AM24" s="262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4"/>
      <c r="AY24" s="262"/>
      <c r="AZ24" s="262"/>
      <c r="BA24" s="262"/>
      <c r="BB24" s="265"/>
    </row>
    <row r="25" spans="1:54" s="266" customFormat="1" ht="15.75" x14ac:dyDescent="0.25">
      <c r="A25" s="152" t="s">
        <v>57</v>
      </c>
      <c r="B25" s="145">
        <f t="shared" si="9"/>
        <v>0</v>
      </c>
      <c r="C25" s="146">
        <f t="shared" si="0"/>
        <v>0</v>
      </c>
      <c r="D25" s="306">
        <f t="shared" si="1"/>
        <v>0</v>
      </c>
      <c r="E25" s="146" t="e">
        <f t="shared" si="2"/>
        <v>#DIV/0!</v>
      </c>
      <c r="F25" s="148"/>
      <c r="G25" s="148"/>
      <c r="H25" s="148"/>
      <c r="I25" s="148"/>
      <c r="J25" s="148"/>
      <c r="K25" s="149"/>
      <c r="L25" s="148">
        <f t="shared" si="3"/>
        <v>0</v>
      </c>
      <c r="M25" s="150"/>
      <c r="N25" s="148">
        <f t="shared" si="4"/>
        <v>0</v>
      </c>
      <c r="O25" s="151"/>
      <c r="P25" s="146" t="e">
        <f t="shared" si="5"/>
        <v>#DIV/0!</v>
      </c>
      <c r="Q25" s="151"/>
      <c r="R25" s="146" t="e">
        <f t="shared" si="6"/>
        <v>#DIV/0!</v>
      </c>
      <c r="S25" s="148"/>
      <c r="T25" s="148"/>
      <c r="U25" s="151"/>
      <c r="V25" s="151"/>
      <c r="W25" s="151"/>
      <c r="X25" s="152" t="s">
        <v>57</v>
      </c>
      <c r="Y25" s="153">
        <f t="shared" si="7"/>
        <v>115</v>
      </c>
      <c r="Z25" s="162"/>
      <c r="AA25" s="148"/>
      <c r="AB25" s="151">
        <v>100</v>
      </c>
      <c r="AC25" s="151">
        <v>15</v>
      </c>
      <c r="AD25" s="151"/>
      <c r="AE25" s="151"/>
      <c r="AF25" s="151"/>
      <c r="AG25" s="151"/>
      <c r="AH25" s="162"/>
      <c r="AI25" s="261"/>
      <c r="AJ25" s="262"/>
      <c r="AK25" s="262"/>
      <c r="AL25" s="262"/>
      <c r="AM25" s="262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4"/>
      <c r="AY25" s="262"/>
      <c r="AZ25" s="262"/>
      <c r="BA25" s="262"/>
      <c r="BB25" s="265"/>
    </row>
    <row r="26" spans="1:54" s="266" customFormat="1" ht="15.75" x14ac:dyDescent="0.25">
      <c r="A26" s="152" t="s">
        <v>58</v>
      </c>
      <c r="B26" s="145">
        <f t="shared" si="9"/>
        <v>0</v>
      </c>
      <c r="C26" s="146">
        <f t="shared" si="0"/>
        <v>0</v>
      </c>
      <c r="D26" s="306">
        <f t="shared" si="1"/>
        <v>0</v>
      </c>
      <c r="E26" s="146" t="e">
        <f t="shared" si="2"/>
        <v>#DIV/0!</v>
      </c>
      <c r="F26" s="148"/>
      <c r="G26" s="148"/>
      <c r="H26" s="148"/>
      <c r="I26" s="148"/>
      <c r="J26" s="148"/>
      <c r="K26" s="149"/>
      <c r="L26" s="148">
        <f t="shared" si="3"/>
        <v>0</v>
      </c>
      <c r="M26" s="150"/>
      <c r="N26" s="148" t="e">
        <f t="shared" si="4"/>
        <v>#DIV/0!</v>
      </c>
      <c r="O26" s="151"/>
      <c r="P26" s="146" t="e">
        <f t="shared" si="5"/>
        <v>#DIV/0!</v>
      </c>
      <c r="Q26" s="151"/>
      <c r="R26" s="146" t="e">
        <f t="shared" si="6"/>
        <v>#DIV/0!</v>
      </c>
      <c r="S26" s="148"/>
      <c r="T26" s="148"/>
      <c r="U26" s="151"/>
      <c r="V26" s="151"/>
      <c r="W26" s="151"/>
      <c r="X26" s="152" t="s">
        <v>58</v>
      </c>
      <c r="Y26" s="153">
        <f t="shared" si="7"/>
        <v>7</v>
      </c>
      <c r="Z26" s="162"/>
      <c r="AA26" s="148"/>
      <c r="AB26" s="151">
        <v>7</v>
      </c>
      <c r="AC26" s="151"/>
      <c r="AD26" s="151"/>
      <c r="AE26" s="151"/>
      <c r="AF26" s="151"/>
      <c r="AG26" s="151"/>
      <c r="AH26" s="162"/>
      <c r="AI26" s="261"/>
      <c r="AJ26" s="262"/>
      <c r="AK26" s="262"/>
      <c r="AL26" s="262"/>
      <c r="AM26" s="262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4"/>
      <c r="AY26" s="262"/>
      <c r="AZ26" s="262"/>
      <c r="BA26" s="262"/>
      <c r="BB26" s="265"/>
    </row>
    <row r="27" spans="1:54" s="266" customFormat="1" ht="15.75" x14ac:dyDescent="0.25">
      <c r="A27" s="152" t="s">
        <v>59</v>
      </c>
      <c r="B27" s="145">
        <f t="shared" si="9"/>
        <v>0</v>
      </c>
      <c r="C27" s="146">
        <f t="shared" si="0"/>
        <v>0</v>
      </c>
      <c r="D27" s="306">
        <f t="shared" si="1"/>
        <v>0</v>
      </c>
      <c r="E27" s="146" t="e">
        <f t="shared" si="2"/>
        <v>#DIV/0!</v>
      </c>
      <c r="F27" s="148"/>
      <c r="G27" s="148"/>
      <c r="H27" s="148"/>
      <c r="I27" s="148"/>
      <c r="J27" s="148"/>
      <c r="K27" s="149"/>
      <c r="L27" s="148">
        <f t="shared" si="3"/>
        <v>0</v>
      </c>
      <c r="M27" s="150"/>
      <c r="N27" s="148">
        <f t="shared" si="4"/>
        <v>0</v>
      </c>
      <c r="O27" s="151"/>
      <c r="P27" s="146" t="e">
        <f t="shared" si="5"/>
        <v>#DIV/0!</v>
      </c>
      <c r="Q27" s="151"/>
      <c r="R27" s="146" t="e">
        <f t="shared" si="6"/>
        <v>#DIV/0!</v>
      </c>
      <c r="S27" s="148"/>
      <c r="T27" s="148"/>
      <c r="U27" s="151"/>
      <c r="V27" s="151"/>
      <c r="W27" s="151"/>
      <c r="X27" s="152" t="s">
        <v>59</v>
      </c>
      <c r="Y27" s="153">
        <f t="shared" si="7"/>
        <v>66</v>
      </c>
      <c r="Z27" s="162"/>
      <c r="AA27" s="148"/>
      <c r="AB27" s="151">
        <v>50</v>
      </c>
      <c r="AC27" s="151">
        <v>16</v>
      </c>
      <c r="AD27" s="151"/>
      <c r="AE27" s="151"/>
      <c r="AF27" s="151"/>
      <c r="AG27" s="151"/>
      <c r="AH27" s="162"/>
      <c r="AI27" s="261"/>
      <c r="AJ27" s="262"/>
      <c r="AK27" s="262"/>
      <c r="AL27" s="262"/>
      <c r="AM27" s="262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4"/>
      <c r="AY27" s="262"/>
      <c r="AZ27" s="262"/>
      <c r="BA27" s="262"/>
      <c r="BB27" s="265"/>
    </row>
    <row r="28" spans="1:54" s="266" customFormat="1" ht="15.75" x14ac:dyDescent="0.25">
      <c r="A28" s="152" t="s">
        <v>61</v>
      </c>
      <c r="B28" s="145">
        <f t="shared" si="9"/>
        <v>0</v>
      </c>
      <c r="C28" s="146" t="e">
        <f t="shared" si="0"/>
        <v>#DIV/0!</v>
      </c>
      <c r="D28" s="306">
        <f t="shared" si="1"/>
        <v>0</v>
      </c>
      <c r="E28" s="146" t="e">
        <f t="shared" si="2"/>
        <v>#DIV/0!</v>
      </c>
      <c r="F28" s="148"/>
      <c r="G28" s="148"/>
      <c r="H28" s="148"/>
      <c r="I28" s="148"/>
      <c r="J28" s="148"/>
      <c r="K28" s="149"/>
      <c r="L28" s="148" t="e">
        <f t="shared" si="3"/>
        <v>#DIV/0!</v>
      </c>
      <c r="M28" s="150"/>
      <c r="N28" s="148" t="e">
        <f t="shared" si="4"/>
        <v>#DIV/0!</v>
      </c>
      <c r="O28" s="151"/>
      <c r="P28" s="146" t="e">
        <f t="shared" si="5"/>
        <v>#DIV/0!</v>
      </c>
      <c r="Q28" s="151"/>
      <c r="R28" s="146" t="e">
        <f t="shared" si="6"/>
        <v>#DIV/0!</v>
      </c>
      <c r="S28" s="148"/>
      <c r="T28" s="148"/>
      <c r="U28" s="151"/>
      <c r="V28" s="151"/>
      <c r="W28" s="151"/>
      <c r="X28" s="152" t="s">
        <v>61</v>
      </c>
      <c r="Y28" s="153">
        <f t="shared" si="7"/>
        <v>0</v>
      </c>
      <c r="Z28" s="162"/>
      <c r="AA28" s="148"/>
      <c r="AB28" s="151"/>
      <c r="AC28" s="151"/>
      <c r="AD28" s="151"/>
      <c r="AE28" s="151"/>
      <c r="AF28" s="151"/>
      <c r="AG28" s="151"/>
      <c r="AH28" s="162"/>
      <c r="AI28" s="261"/>
      <c r="AJ28" s="262"/>
      <c r="AK28" s="262"/>
      <c r="AL28" s="262"/>
      <c r="AM28" s="262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4"/>
      <c r="AY28" s="262"/>
      <c r="AZ28" s="262"/>
      <c r="BA28" s="262"/>
      <c r="BB28" s="265"/>
    </row>
    <row r="29" spans="1:54" s="159" customFormat="1" ht="15.75" x14ac:dyDescent="0.25">
      <c r="A29" s="144"/>
      <c r="B29" s="145">
        <f t="shared" si="9"/>
        <v>0</v>
      </c>
      <c r="C29" s="146" t="e">
        <f t="shared" si="0"/>
        <v>#DIV/0!</v>
      </c>
      <c r="D29" s="306">
        <f t="shared" si="1"/>
        <v>0</v>
      </c>
      <c r="E29" s="146" t="e">
        <f t="shared" si="2"/>
        <v>#DIV/0!</v>
      </c>
      <c r="F29" s="148"/>
      <c r="G29" s="148"/>
      <c r="H29" s="148"/>
      <c r="I29" s="148"/>
      <c r="J29" s="148"/>
      <c r="K29" s="149"/>
      <c r="L29" s="148" t="e">
        <f t="shared" si="3"/>
        <v>#DIV/0!</v>
      </c>
      <c r="M29" s="150"/>
      <c r="N29" s="148" t="e">
        <f t="shared" si="4"/>
        <v>#DIV/0!</v>
      </c>
      <c r="O29" s="151"/>
      <c r="P29" s="146" t="e">
        <f t="shared" si="5"/>
        <v>#DIV/0!</v>
      </c>
      <c r="Q29" s="151"/>
      <c r="R29" s="148" t="e">
        <f t="shared" si="6"/>
        <v>#DIV/0!</v>
      </c>
      <c r="S29" s="148"/>
      <c r="T29" s="148"/>
      <c r="U29" s="151"/>
      <c r="V29" s="151"/>
      <c r="W29" s="151"/>
      <c r="X29" s="152"/>
      <c r="Y29" s="153">
        <f t="shared" si="7"/>
        <v>0</v>
      </c>
      <c r="Z29" s="162"/>
      <c r="AA29" s="148"/>
      <c r="AB29" s="151"/>
      <c r="AC29" s="151"/>
      <c r="AD29" s="151"/>
      <c r="AE29" s="151"/>
      <c r="AF29" s="151"/>
      <c r="AG29" s="151"/>
      <c r="AH29" s="162"/>
      <c r="AI29" s="154"/>
      <c r="AJ29" s="155"/>
      <c r="AK29" s="155"/>
      <c r="AL29" s="155"/>
      <c r="AM29" s="155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7"/>
      <c r="AY29" s="155"/>
      <c r="AZ29" s="155"/>
      <c r="BA29" s="155"/>
      <c r="BB29" s="160"/>
    </row>
    <row r="30" spans="1:54" s="273" customFormat="1" ht="21.6" customHeight="1" x14ac:dyDescent="0.25">
      <c r="A30" s="267" t="s">
        <v>64</v>
      </c>
      <c r="B30" s="145">
        <f>D30+K30+M30+O30+Q30+T30+S30</f>
        <v>19047</v>
      </c>
      <c r="C30" s="146">
        <f t="shared" si="0"/>
        <v>61.662069070452475</v>
      </c>
      <c r="D30" s="145">
        <f>F30+G30+H30+I30+J30</f>
        <v>17207</v>
      </c>
      <c r="E30" s="146">
        <f t="shared" si="2"/>
        <v>69.624504329529827</v>
      </c>
      <c r="F30" s="145">
        <f t="shared" ref="F30:K30" si="10">SUM(F6:F29)</f>
        <v>2356</v>
      </c>
      <c r="G30" s="145">
        <f t="shared" si="10"/>
        <v>14618</v>
      </c>
      <c r="H30" s="145">
        <f t="shared" si="10"/>
        <v>107</v>
      </c>
      <c r="I30" s="145">
        <f t="shared" si="10"/>
        <v>40</v>
      </c>
      <c r="J30" s="145">
        <f t="shared" si="10"/>
        <v>86</v>
      </c>
      <c r="K30" s="268">
        <f t="shared" si="10"/>
        <v>0</v>
      </c>
      <c r="L30" s="148">
        <f t="shared" si="3"/>
        <v>0</v>
      </c>
      <c r="M30" s="268">
        <f>SUM(M6:M29)</f>
        <v>13</v>
      </c>
      <c r="N30" s="148">
        <f t="shared" si="4"/>
        <v>13.978494623655912</v>
      </c>
      <c r="O30" s="269">
        <f>SUM(O6:O29)</f>
        <v>274</v>
      </c>
      <c r="P30" s="146">
        <f t="shared" si="5"/>
        <v>17.51918158567775</v>
      </c>
      <c r="Q30" s="145">
        <f>SUM(Q6:Q29)</f>
        <v>707</v>
      </c>
      <c r="R30" s="148">
        <f t="shared" si="6"/>
        <v>27.108895705521473</v>
      </c>
      <c r="S30" s="145">
        <f>SUM(S6:S29)</f>
        <v>846</v>
      </c>
      <c r="T30" s="145">
        <f>SUM(T6:T29)</f>
        <v>0</v>
      </c>
      <c r="U30" s="145">
        <f>SUM(U6:U29)</f>
        <v>2596</v>
      </c>
      <c r="V30" s="145">
        <f>SUM(V6:V29)</f>
        <v>3667</v>
      </c>
      <c r="W30" s="145">
        <f>SUM(W6:W29)</f>
        <v>5109</v>
      </c>
      <c r="X30" s="271" t="s">
        <v>35</v>
      </c>
      <c r="Y30" s="153">
        <f t="shared" si="7"/>
        <v>30889.33</v>
      </c>
      <c r="Z30" s="153">
        <f t="shared" ref="Z30:AH30" si="11">SUM(Z6:Z29)</f>
        <v>24714</v>
      </c>
      <c r="AA30" s="153">
        <f t="shared" si="11"/>
        <v>0</v>
      </c>
      <c r="AB30" s="153">
        <f>SUM(AB6:AB29)</f>
        <v>478.33</v>
      </c>
      <c r="AC30" s="153">
        <f t="shared" si="11"/>
        <v>93</v>
      </c>
      <c r="AD30" s="153">
        <f t="shared" si="11"/>
        <v>1564</v>
      </c>
      <c r="AE30" s="153">
        <f t="shared" si="11"/>
        <v>2608</v>
      </c>
      <c r="AF30" s="153">
        <f t="shared" si="11"/>
        <v>600</v>
      </c>
      <c r="AG30" s="153">
        <f t="shared" si="11"/>
        <v>832</v>
      </c>
      <c r="AH30" s="153">
        <f t="shared" si="11"/>
        <v>5225</v>
      </c>
      <c r="AI30" s="272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</row>
    <row r="31" spans="1:54" s="263" customFormat="1" ht="31.9" customHeight="1" x14ac:dyDescent="0.25">
      <c r="A31" s="151" t="s">
        <v>36</v>
      </c>
      <c r="B31" s="148">
        <v>17469</v>
      </c>
      <c r="C31" s="148">
        <v>57.110631620243232</v>
      </c>
      <c r="D31" s="148">
        <v>16131</v>
      </c>
      <c r="E31" s="148">
        <v>63.550407753220661</v>
      </c>
      <c r="F31" s="148">
        <v>1548</v>
      </c>
      <c r="G31" s="148">
        <v>13966</v>
      </c>
      <c r="H31" s="148">
        <v>495</v>
      </c>
      <c r="I31" s="148">
        <v>0</v>
      </c>
      <c r="J31" s="148">
        <v>122</v>
      </c>
      <c r="K31" s="161">
        <v>0</v>
      </c>
      <c r="L31" s="148">
        <v>0</v>
      </c>
      <c r="M31" s="161">
        <v>12</v>
      </c>
      <c r="N31" s="274">
        <v>10.810810810810811</v>
      </c>
      <c r="O31" s="275">
        <v>363</v>
      </c>
      <c r="P31" s="263">
        <v>24.071618037135277</v>
      </c>
      <c r="Q31" s="148">
        <v>553</v>
      </c>
      <c r="R31" s="146">
        <v>28.431876606683804</v>
      </c>
      <c r="S31" s="148">
        <v>410</v>
      </c>
      <c r="T31" s="148">
        <v>0</v>
      </c>
      <c r="U31" s="148">
        <v>3559</v>
      </c>
      <c r="V31" s="148">
        <v>3788</v>
      </c>
      <c r="W31" s="148">
        <v>4171</v>
      </c>
      <c r="X31" s="309"/>
      <c r="Y31" s="309"/>
      <c r="Z31" s="305"/>
      <c r="AA31" s="277"/>
      <c r="AB31" s="278"/>
      <c r="AC31" s="309"/>
      <c r="AD31" s="309"/>
      <c r="AE31" s="309"/>
      <c r="AF31" s="309"/>
      <c r="AG31" s="309"/>
      <c r="AH31" s="309"/>
      <c r="AI31" s="279"/>
    </row>
    <row r="32" spans="1:54" s="283" customFormat="1" ht="21.75" customHeight="1" x14ac:dyDescent="0.25">
      <c r="A32" s="280" t="s">
        <v>37</v>
      </c>
      <c r="B32" s="145">
        <f>B30-B31</f>
        <v>1578</v>
      </c>
      <c r="C32" s="145"/>
      <c r="D32" s="145">
        <f>F32+G32+H32+J32</f>
        <v>1036</v>
      </c>
      <c r="E32" s="145">
        <f t="shared" ref="E32:J32" si="12">E30-E31</f>
        <v>6.0740965763091666</v>
      </c>
      <c r="F32" s="145">
        <f t="shared" si="12"/>
        <v>808</v>
      </c>
      <c r="G32" s="145">
        <f t="shared" si="12"/>
        <v>652</v>
      </c>
      <c r="H32" s="145">
        <f t="shared" si="12"/>
        <v>-388</v>
      </c>
      <c r="I32" s="145">
        <f t="shared" si="12"/>
        <v>40</v>
      </c>
      <c r="J32" s="145">
        <f t="shared" si="12"/>
        <v>-36</v>
      </c>
      <c r="K32" s="268">
        <f>K30-K31</f>
        <v>0</v>
      </c>
      <c r="L32" s="148"/>
      <c r="M32" s="268">
        <f>M30-M31</f>
        <v>1</v>
      </c>
      <c r="N32" s="148"/>
      <c r="O32" s="281">
        <f>O30-Q31</f>
        <v>-279</v>
      </c>
      <c r="P32" s="148"/>
      <c r="Q32" s="281">
        <f>Q30-S31</f>
        <v>297</v>
      </c>
      <c r="R32" s="148"/>
      <c r="S32" s="145">
        <f>S30-S31</f>
        <v>436</v>
      </c>
      <c r="T32" s="145">
        <f>T30-T31</f>
        <v>0</v>
      </c>
      <c r="U32" s="145">
        <f>U30-U31</f>
        <v>-963</v>
      </c>
      <c r="V32" s="145">
        <f>V30-V31</f>
        <v>-121</v>
      </c>
      <c r="W32" s="145">
        <f>W30-W31</f>
        <v>938</v>
      </c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82"/>
      <c r="AJ32" s="282"/>
      <c r="AO32" s="383"/>
      <c r="AP32" s="383"/>
      <c r="AQ32" s="383"/>
      <c r="AR32" s="383"/>
      <c r="AS32" s="383"/>
      <c r="AT32" s="383"/>
    </row>
    <row r="33" spans="1:36" x14ac:dyDescent="0.2">
      <c r="A33" s="245"/>
      <c r="B33" s="284" t="s">
        <v>85</v>
      </c>
      <c r="C33" s="285"/>
      <c r="D33" s="284" t="s">
        <v>86</v>
      </c>
      <c r="F33" s="286" t="s">
        <v>87</v>
      </c>
      <c r="Q33" s="288"/>
      <c r="R33" s="288"/>
      <c r="S33" s="288"/>
      <c r="T33" s="288"/>
      <c r="Z33" s="289"/>
    </row>
    <row r="34" spans="1:36" x14ac:dyDescent="0.2">
      <c r="A34" s="245" t="s">
        <v>84</v>
      </c>
      <c r="B34" s="290">
        <v>10</v>
      </c>
      <c r="D34" s="290">
        <v>3</v>
      </c>
      <c r="O34" s="291"/>
    </row>
    <row r="35" spans="1:36" x14ac:dyDescent="0.2">
      <c r="A35" s="245"/>
      <c r="Y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</row>
    <row r="36" spans="1:36" x14ac:dyDescent="0.2">
      <c r="A36" s="245" t="s">
        <v>88</v>
      </c>
      <c r="G36" s="291"/>
      <c r="Q36" s="291"/>
    </row>
    <row r="38" spans="1:36" x14ac:dyDescent="0.2">
      <c r="A38" s="245" t="s">
        <v>89</v>
      </c>
      <c r="N38" s="290"/>
      <c r="AE38" s="288"/>
      <c r="AF38" s="288"/>
      <c r="AG38" s="288"/>
      <c r="AH38" s="288"/>
    </row>
    <row r="39" spans="1:36" x14ac:dyDescent="0.2">
      <c r="A39" s="245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" right="0" top="0" bottom="0" header="0.31496062992125984" footer="0.31496062992125984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selection sqref="A1:XFD1048576"/>
    </sheetView>
  </sheetViews>
  <sheetFormatPr defaultColWidth="8.7109375" defaultRowHeight="12.75" x14ac:dyDescent="0.2"/>
  <cols>
    <col min="1" max="1" width="26.85546875" style="286" customWidth="1"/>
    <col min="2" max="2" width="8.140625" style="290" customWidth="1"/>
    <col min="3" max="3" width="8" style="286" customWidth="1"/>
    <col min="4" max="4" width="8.5703125" style="290" customWidth="1"/>
    <col min="5" max="5" width="8.140625" style="286" customWidth="1"/>
    <col min="6" max="6" width="9.42578125" style="286" customWidth="1"/>
    <col min="7" max="7" width="8.7109375" style="286" customWidth="1"/>
    <col min="8" max="8" width="7.5703125" style="286" customWidth="1"/>
    <col min="9" max="9" width="10.5703125" style="286" customWidth="1"/>
    <col min="10" max="10" width="8.7109375" style="286" customWidth="1"/>
    <col min="11" max="11" width="7" style="286" customWidth="1"/>
    <col min="12" max="12" width="9" style="287" customWidth="1"/>
    <col min="13" max="13" width="7.7109375" style="286" customWidth="1"/>
    <col min="14" max="14" width="7" style="286" customWidth="1"/>
    <col min="15" max="16" width="6.7109375" style="286" customWidth="1"/>
    <col min="17" max="17" width="7" style="286" customWidth="1"/>
    <col min="18" max="18" width="8.85546875" style="286" customWidth="1"/>
    <col min="19" max="19" width="7.140625" style="286" customWidth="1"/>
    <col min="20" max="20" width="11.5703125" style="286" customWidth="1"/>
    <col min="21" max="21" width="9.28515625" style="286" customWidth="1"/>
    <col min="22" max="22" width="10" style="286" customWidth="1"/>
    <col min="23" max="23" width="15.28515625" style="286" customWidth="1"/>
    <col min="24" max="24" width="26.140625" style="286" customWidth="1"/>
    <col min="25" max="25" width="12.85546875" style="286" customWidth="1"/>
    <col min="26" max="26" width="17.42578125" style="292" customWidth="1"/>
    <col min="27" max="27" width="11" style="286" customWidth="1"/>
    <col min="28" max="28" width="14.140625" style="286" customWidth="1"/>
    <col min="29" max="29" width="12.5703125" style="286" customWidth="1"/>
    <col min="30" max="30" width="13.7109375" style="286" customWidth="1"/>
    <col min="31" max="31" width="15.42578125" style="286" customWidth="1"/>
    <col min="32" max="32" width="12.28515625" style="286" customWidth="1"/>
    <col min="33" max="33" width="10.140625" style="286" customWidth="1"/>
    <col min="34" max="34" width="14.140625" style="286" customWidth="1"/>
    <col min="35" max="35" width="8.85546875" style="245" hidden="1" customWidth="1"/>
    <col min="36" max="36" width="7.7109375" style="245" hidden="1" customWidth="1"/>
    <col min="37" max="37" width="7.85546875" style="245" customWidth="1"/>
    <col min="38" max="39" width="5.42578125" style="245" customWidth="1"/>
    <col min="40" max="40" width="9.28515625" style="245" customWidth="1"/>
    <col min="41" max="41" width="12" style="245" customWidth="1"/>
    <col min="42" max="42" width="8.5703125" style="245" customWidth="1"/>
    <col min="43" max="43" width="12" style="245" customWidth="1"/>
    <col min="44" max="44" width="11" style="245" customWidth="1"/>
    <col min="45" max="45" width="13.85546875" style="245" customWidth="1"/>
    <col min="46" max="46" width="12.5703125" style="245" customWidth="1"/>
    <col min="47" max="48" width="7.5703125" style="245" customWidth="1"/>
    <col min="49" max="49" width="16" style="245" customWidth="1"/>
    <col min="50" max="50" width="8.140625" style="245" customWidth="1"/>
    <col min="51" max="51" width="10" style="245" customWidth="1"/>
    <col min="52" max="52" width="9.140625" style="245" customWidth="1"/>
    <col min="53" max="53" width="6.42578125" style="245" customWidth="1"/>
    <col min="54" max="54" width="13.5703125" style="245" customWidth="1"/>
    <col min="55" max="16384" width="8.7109375" style="245"/>
  </cols>
  <sheetData>
    <row r="1" spans="1:56" ht="15.75" x14ac:dyDescent="0.25">
      <c r="A1" s="241"/>
      <c r="B1" s="242"/>
      <c r="C1" s="241"/>
      <c r="D1" s="241"/>
      <c r="E1" s="241"/>
      <c r="F1" s="388" t="s">
        <v>68</v>
      </c>
      <c r="G1" s="388"/>
      <c r="H1" s="388"/>
      <c r="I1" s="388"/>
      <c r="J1" s="388"/>
      <c r="K1" s="388"/>
      <c r="L1" s="388"/>
      <c r="M1" s="388"/>
      <c r="N1" s="241"/>
      <c r="O1" s="389"/>
      <c r="P1" s="390"/>
      <c r="Q1" s="390"/>
      <c r="R1" s="390"/>
      <c r="S1" s="390"/>
      <c r="T1" s="390"/>
      <c r="U1" s="390"/>
      <c r="V1" s="390"/>
      <c r="W1" s="312"/>
      <c r="X1" s="241"/>
      <c r="Y1" s="241"/>
      <c r="Z1" s="242"/>
      <c r="AA1" s="241"/>
      <c r="AB1" s="241"/>
      <c r="AC1" s="241"/>
      <c r="AD1" s="241"/>
      <c r="AE1" s="241"/>
      <c r="AF1" s="241"/>
      <c r="AG1" s="241"/>
      <c r="AH1" s="241"/>
      <c r="AI1" s="155"/>
      <c r="AJ1" s="155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</row>
    <row r="2" spans="1:56" ht="16.5" customHeight="1" x14ac:dyDescent="0.25">
      <c r="A2" s="241"/>
      <c r="B2" s="234"/>
      <c r="C2" s="246" t="s">
        <v>1</v>
      </c>
      <c r="D2" s="311"/>
      <c r="E2" s="248"/>
      <c r="F2" s="248"/>
      <c r="G2" s="394" t="s">
        <v>90</v>
      </c>
      <c r="H2" s="395"/>
      <c r="I2" s="395"/>
      <c r="J2" s="395"/>
      <c r="K2" s="395"/>
      <c r="L2" s="396"/>
      <c r="M2" s="249"/>
      <c r="N2" s="311"/>
      <c r="O2" s="391"/>
      <c r="P2" s="392"/>
      <c r="Q2" s="392"/>
      <c r="R2" s="392"/>
      <c r="S2" s="392"/>
      <c r="T2" s="392"/>
      <c r="U2" s="392"/>
      <c r="V2" s="393"/>
      <c r="W2" s="312"/>
      <c r="X2" s="388" t="s">
        <v>2</v>
      </c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155"/>
      <c r="AJ2" s="155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</row>
    <row r="3" spans="1:56" ht="19.899999999999999" customHeight="1" x14ac:dyDescent="0.2">
      <c r="A3" s="378" t="s">
        <v>3</v>
      </c>
      <c r="B3" s="378" t="s">
        <v>4</v>
      </c>
      <c r="C3" s="397"/>
      <c r="D3" s="378" t="s">
        <v>75</v>
      </c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79"/>
      <c r="U3" s="378" t="s">
        <v>72</v>
      </c>
      <c r="V3" s="378" t="s">
        <v>73</v>
      </c>
      <c r="W3" s="378" t="s">
        <v>8</v>
      </c>
      <c r="X3" s="385" t="s">
        <v>3</v>
      </c>
      <c r="Y3" s="378" t="s">
        <v>9</v>
      </c>
      <c r="Z3" s="378" t="s">
        <v>10</v>
      </c>
      <c r="AA3" s="378" t="s">
        <v>11</v>
      </c>
      <c r="AB3" s="378" t="s">
        <v>12</v>
      </c>
      <c r="AC3" s="378" t="s">
        <v>13</v>
      </c>
      <c r="AD3" s="378" t="s">
        <v>14</v>
      </c>
      <c r="AE3" s="378" t="s">
        <v>15</v>
      </c>
      <c r="AF3" s="378" t="s">
        <v>16</v>
      </c>
      <c r="AG3" s="378" t="s">
        <v>17</v>
      </c>
      <c r="AH3" s="378" t="s">
        <v>18</v>
      </c>
      <c r="AI3" s="155"/>
      <c r="AJ3" s="155"/>
      <c r="AK3" s="244"/>
      <c r="AL3" s="244"/>
      <c r="AM3" s="244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244"/>
      <c r="AY3" s="244"/>
      <c r="AZ3" s="244"/>
      <c r="BA3" s="244"/>
      <c r="BB3" s="244"/>
    </row>
    <row r="4" spans="1:56" s="252" customFormat="1" ht="68.25" customHeight="1" x14ac:dyDescent="0.2">
      <c r="A4" s="381"/>
      <c r="B4" s="398"/>
      <c r="C4" s="399"/>
      <c r="D4" s="401" t="s">
        <v>19</v>
      </c>
      <c r="E4" s="402"/>
      <c r="F4" s="378" t="s">
        <v>20</v>
      </c>
      <c r="G4" s="400"/>
      <c r="H4" s="400"/>
      <c r="I4" s="400"/>
      <c r="J4" s="379"/>
      <c r="K4" s="401" t="s">
        <v>21</v>
      </c>
      <c r="L4" s="402"/>
      <c r="M4" s="401" t="s">
        <v>22</v>
      </c>
      <c r="N4" s="402"/>
      <c r="O4" s="378" t="s">
        <v>23</v>
      </c>
      <c r="P4" s="379"/>
      <c r="Q4" s="378" t="s">
        <v>15</v>
      </c>
      <c r="R4" s="379"/>
      <c r="S4" s="314" t="s">
        <v>17</v>
      </c>
      <c r="T4" s="314" t="s">
        <v>16</v>
      </c>
      <c r="U4" s="381"/>
      <c r="V4" s="381"/>
      <c r="W4" s="381"/>
      <c r="X4" s="386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0"/>
      <c r="AJ4" s="380"/>
      <c r="AK4" s="244"/>
      <c r="AL4" s="244"/>
      <c r="AM4" s="244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244"/>
      <c r="AY4" s="244"/>
      <c r="AZ4" s="244"/>
      <c r="BA4" s="244"/>
      <c r="BB4" s="251"/>
      <c r="BC4" s="251"/>
      <c r="BD4" s="251"/>
    </row>
    <row r="5" spans="1:56" s="259" customFormat="1" ht="43.9" customHeight="1" x14ac:dyDescent="0.2">
      <c r="A5" s="382"/>
      <c r="B5" s="253" t="s">
        <v>25</v>
      </c>
      <c r="C5" s="254" t="s">
        <v>26</v>
      </c>
      <c r="D5" s="151" t="s">
        <v>25</v>
      </c>
      <c r="E5" s="255" t="s">
        <v>26</v>
      </c>
      <c r="F5" s="256" t="s">
        <v>27</v>
      </c>
      <c r="G5" s="256" t="s">
        <v>28</v>
      </c>
      <c r="H5" s="254" t="s">
        <v>29</v>
      </c>
      <c r="I5" s="151" t="s">
        <v>30</v>
      </c>
      <c r="J5" s="151" t="s">
        <v>70</v>
      </c>
      <c r="K5" s="149" t="s">
        <v>25</v>
      </c>
      <c r="L5" s="151" t="s">
        <v>32</v>
      </c>
      <c r="M5" s="149" t="s">
        <v>25</v>
      </c>
      <c r="N5" s="151" t="s">
        <v>32</v>
      </c>
      <c r="O5" s="151" t="s">
        <v>25</v>
      </c>
      <c r="P5" s="151" t="s">
        <v>32</v>
      </c>
      <c r="Q5" s="151" t="s">
        <v>25</v>
      </c>
      <c r="R5" s="151" t="s">
        <v>33</v>
      </c>
      <c r="S5" s="151" t="s">
        <v>25</v>
      </c>
      <c r="T5" s="151" t="s">
        <v>25</v>
      </c>
      <c r="U5" s="382"/>
      <c r="V5" s="382"/>
      <c r="W5" s="382"/>
      <c r="X5" s="387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257"/>
      <c r="AJ5" s="316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260"/>
      <c r="BB5" s="251"/>
    </row>
    <row r="6" spans="1:56" s="159" customFormat="1" ht="16.5" customHeight="1" x14ac:dyDescent="0.25">
      <c r="A6" s="144" t="s">
        <v>38</v>
      </c>
      <c r="B6" s="145">
        <f>D6+K6+M6+O6+Q6+T6+S6</f>
        <v>680</v>
      </c>
      <c r="C6" s="146">
        <f t="shared" ref="C6:C30" si="0">B6/Y6*100</f>
        <v>46.928916494133887</v>
      </c>
      <c r="D6" s="313">
        <f t="shared" ref="D6:D29" si="1">F6+G6+H6+I6+J6</f>
        <v>560</v>
      </c>
      <c r="E6" s="146">
        <f t="shared" ref="E6:E30" si="2">D6/Z6*100</f>
        <v>58.091286307053949</v>
      </c>
      <c r="F6" s="148"/>
      <c r="G6" s="148">
        <v>560</v>
      </c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>
        <v>120</v>
      </c>
      <c r="T6" s="148"/>
      <c r="U6" s="151">
        <v>127</v>
      </c>
      <c r="V6" s="151">
        <v>430</v>
      </c>
      <c r="W6" s="151">
        <v>680</v>
      </c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1252</v>
      </c>
      <c r="C7" s="146">
        <f t="shared" si="0"/>
        <v>61.614173228346459</v>
      </c>
      <c r="D7" s="313">
        <f t="shared" si="1"/>
        <v>1002</v>
      </c>
      <c r="E7" s="146">
        <f t="shared" si="2"/>
        <v>70.069930069930081</v>
      </c>
      <c r="F7" s="148">
        <v>140</v>
      </c>
      <c r="G7" s="148">
        <v>862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>
        <v>120</v>
      </c>
      <c r="P7" s="146">
        <f t="shared" si="5"/>
        <v>46.153846153846153</v>
      </c>
      <c r="Q7" s="151"/>
      <c r="R7" s="146">
        <f t="shared" si="6"/>
        <v>0</v>
      </c>
      <c r="S7" s="148">
        <v>130</v>
      </c>
      <c r="T7" s="148"/>
      <c r="U7" s="151">
        <v>200</v>
      </c>
      <c r="V7" s="151">
        <v>1130</v>
      </c>
      <c r="W7" s="151">
        <v>1132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742</v>
      </c>
      <c r="C8" s="146">
        <f t="shared" si="0"/>
        <v>68.895078922934076</v>
      </c>
      <c r="D8" s="313">
        <f t="shared" si="1"/>
        <v>742</v>
      </c>
      <c r="E8" s="146">
        <f t="shared" si="2"/>
        <v>88.968824940047966</v>
      </c>
      <c r="F8" s="148"/>
      <c r="G8" s="148">
        <v>742</v>
      </c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>
        <v>804</v>
      </c>
      <c r="W8" s="151">
        <v>742</v>
      </c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1367</v>
      </c>
      <c r="C9" s="146">
        <f t="shared" si="0"/>
        <v>75.818080976150853</v>
      </c>
      <c r="D9" s="313">
        <f t="shared" si="1"/>
        <v>1039</v>
      </c>
      <c r="E9" s="146">
        <f t="shared" si="2"/>
        <v>90.347826086956516</v>
      </c>
      <c r="F9" s="148"/>
      <c r="G9" s="148">
        <v>1039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>
        <v>328</v>
      </c>
      <c r="R9" s="146">
        <f t="shared" si="6"/>
        <v>65.600000000000009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29" si="9">D10+K10+M10+O10+Q10+T10+S10</f>
        <v>1110</v>
      </c>
      <c r="C10" s="146">
        <f t="shared" si="0"/>
        <v>58.451816745655606</v>
      </c>
      <c r="D10" s="313">
        <f t="shared" si="1"/>
        <v>1070</v>
      </c>
      <c r="E10" s="146">
        <f t="shared" si="2"/>
        <v>65.085158150851584</v>
      </c>
      <c r="F10" s="148"/>
      <c r="G10" s="148">
        <v>1030</v>
      </c>
      <c r="H10" s="148"/>
      <c r="I10" s="148">
        <v>40</v>
      </c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>
        <v>40</v>
      </c>
      <c r="P10" s="146">
        <f t="shared" si="5"/>
        <v>15.686274509803921</v>
      </c>
      <c r="Q10" s="151"/>
      <c r="R10" s="146" t="e">
        <f t="shared" si="6"/>
        <v>#DIV/0!</v>
      </c>
      <c r="S10" s="148"/>
      <c r="T10" s="148"/>
      <c r="U10" s="151">
        <v>167</v>
      </c>
      <c r="V10" s="151">
        <v>800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2704</v>
      </c>
      <c r="C11" s="146">
        <f t="shared" si="0"/>
        <v>60.764044943820231</v>
      </c>
      <c r="D11" s="313">
        <f t="shared" si="1"/>
        <v>2591</v>
      </c>
      <c r="E11" s="146">
        <f t="shared" si="2"/>
        <v>68.184210526315795</v>
      </c>
      <c r="F11" s="148">
        <v>117</v>
      </c>
      <c r="G11" s="148">
        <v>2474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>
        <v>113</v>
      </c>
      <c r="T11" s="148"/>
      <c r="U11" s="151">
        <v>576</v>
      </c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363</v>
      </c>
      <c r="C12" s="146">
        <f t="shared" si="0"/>
        <v>48.079470198675494</v>
      </c>
      <c r="D12" s="313">
        <f t="shared" si="1"/>
        <v>363</v>
      </c>
      <c r="E12" s="146">
        <f t="shared" si="2"/>
        <v>51.054852320675103</v>
      </c>
      <c r="F12" s="148"/>
      <c r="G12" s="148">
        <v>363</v>
      </c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2536</v>
      </c>
      <c r="C13" s="146">
        <f t="shared" si="0"/>
        <v>83.256730137885754</v>
      </c>
      <c r="D13" s="313">
        <f t="shared" si="1"/>
        <v>2339</v>
      </c>
      <c r="E13" s="146">
        <f t="shared" si="2"/>
        <v>100</v>
      </c>
      <c r="F13" s="148"/>
      <c r="G13" s="148">
        <v>2255</v>
      </c>
      <c r="H13" s="148">
        <v>20</v>
      </c>
      <c r="I13" s="148"/>
      <c r="J13" s="148">
        <v>64</v>
      </c>
      <c r="K13" s="149"/>
      <c r="L13" s="148">
        <f t="shared" si="3"/>
        <v>0</v>
      </c>
      <c r="M13" s="150">
        <v>15</v>
      </c>
      <c r="N13" s="146">
        <f t="shared" si="4"/>
        <v>33.333333333333329</v>
      </c>
      <c r="O13" s="151"/>
      <c r="P13" s="146">
        <f t="shared" si="5"/>
        <v>0</v>
      </c>
      <c r="Q13" s="151">
        <v>100</v>
      </c>
      <c r="R13" s="146">
        <f t="shared" si="6"/>
        <v>100</v>
      </c>
      <c r="S13" s="148">
        <v>82</v>
      </c>
      <c r="T13" s="148"/>
      <c r="U13" s="151">
        <v>600</v>
      </c>
      <c r="V13" s="151">
        <v>50</v>
      </c>
      <c r="W13" s="151">
        <v>2436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1770</v>
      </c>
      <c r="C14" s="146">
        <f t="shared" si="0"/>
        <v>61.055536391859263</v>
      </c>
      <c r="D14" s="313">
        <f t="shared" si="1"/>
        <v>1770</v>
      </c>
      <c r="E14" s="146">
        <f t="shared" si="2"/>
        <v>70.574162679425839</v>
      </c>
      <c r="F14" s="148">
        <v>600</v>
      </c>
      <c r="G14" s="148">
        <v>1170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>
        <v>300</v>
      </c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66</v>
      </c>
      <c r="C15" s="146">
        <f t="shared" si="0"/>
        <v>17.983651226158038</v>
      </c>
      <c r="D15" s="313">
        <f t="shared" si="1"/>
        <v>20</v>
      </c>
      <c r="E15" s="146">
        <f t="shared" si="2"/>
        <v>100</v>
      </c>
      <c r="F15" s="148"/>
      <c r="G15" s="148">
        <v>20</v>
      </c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>
        <v>31</v>
      </c>
      <c r="P15" s="146">
        <f t="shared" si="5"/>
        <v>16.577540106951872</v>
      </c>
      <c r="Q15" s="151">
        <v>15</v>
      </c>
      <c r="R15" s="146">
        <f t="shared" si="6"/>
        <v>9.375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1071</v>
      </c>
      <c r="C16" s="146">
        <f t="shared" si="0"/>
        <v>75.689045936395758</v>
      </c>
      <c r="D16" s="313">
        <f t="shared" si="1"/>
        <v>961</v>
      </c>
      <c r="E16" s="146">
        <f t="shared" si="2"/>
        <v>79.094650205761326</v>
      </c>
      <c r="F16" s="148"/>
      <c r="G16" s="148">
        <v>874</v>
      </c>
      <c r="H16" s="148">
        <v>87</v>
      </c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>
        <v>110</v>
      </c>
      <c r="P16" s="146">
        <f t="shared" si="5"/>
        <v>73.333333333333329</v>
      </c>
      <c r="Q16" s="151"/>
      <c r="R16" s="146" t="e">
        <f t="shared" si="6"/>
        <v>#DIV/0!</v>
      </c>
      <c r="S16" s="148"/>
      <c r="T16" s="148"/>
      <c r="U16" s="151">
        <v>230</v>
      </c>
      <c r="V16" s="151">
        <v>0</v>
      </c>
      <c r="W16" s="151">
        <v>0</v>
      </c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4" s="159" customFormat="1" ht="15.75" x14ac:dyDescent="0.25">
      <c r="A17" s="144" t="s">
        <v>49</v>
      </c>
      <c r="B17" s="145">
        <f t="shared" si="9"/>
        <v>30</v>
      </c>
      <c r="C17" s="146">
        <f t="shared" si="0"/>
        <v>17.142857142857142</v>
      </c>
      <c r="D17" s="313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>
        <v>30</v>
      </c>
      <c r="P17" s="146">
        <f t="shared" si="5"/>
        <v>17.142857142857142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4" s="159" customFormat="1" ht="15.75" x14ac:dyDescent="0.25">
      <c r="A18" s="144" t="s">
        <v>50</v>
      </c>
      <c r="B18" s="145">
        <f t="shared" si="9"/>
        <v>6134</v>
      </c>
      <c r="C18" s="146">
        <f t="shared" si="0"/>
        <v>77.089355284655028</v>
      </c>
      <c r="D18" s="313">
        <f t="shared" si="1"/>
        <v>5394</v>
      </c>
      <c r="E18" s="146">
        <f t="shared" si="2"/>
        <v>76.283411115825203</v>
      </c>
      <c r="F18" s="148">
        <v>1939</v>
      </c>
      <c r="G18" s="148">
        <v>3455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>
        <v>329</v>
      </c>
      <c r="R18" s="146">
        <f t="shared" si="6"/>
        <v>37.133182844243798</v>
      </c>
      <c r="S18" s="148">
        <v>411</v>
      </c>
      <c r="T18" s="148"/>
      <c r="U18" s="151">
        <v>700</v>
      </c>
      <c r="V18" s="151">
        <v>747</v>
      </c>
      <c r="W18" s="151">
        <v>194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4" s="159" customFormat="1" ht="15.75" x14ac:dyDescent="0.25">
      <c r="A19" s="144" t="s">
        <v>51</v>
      </c>
      <c r="B19" s="145">
        <f t="shared" si="9"/>
        <v>350</v>
      </c>
      <c r="C19" s="146">
        <f t="shared" si="0"/>
        <v>47.297297297297298</v>
      </c>
      <c r="D19" s="313">
        <f t="shared" si="1"/>
        <v>350</v>
      </c>
      <c r="E19" s="146">
        <f t="shared" si="2"/>
        <v>57.377049180327866</v>
      </c>
      <c r="F19" s="148"/>
      <c r="G19" s="148">
        <v>330</v>
      </c>
      <c r="H19" s="148">
        <v>20</v>
      </c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>
        <v>135</v>
      </c>
      <c r="W19" s="151">
        <v>350</v>
      </c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4" s="159" customFormat="1" ht="15.75" x14ac:dyDescent="0.25">
      <c r="A20" s="144" t="s">
        <v>52</v>
      </c>
      <c r="B20" s="145">
        <f t="shared" si="9"/>
        <v>250</v>
      </c>
      <c r="C20" s="146">
        <f t="shared" si="0"/>
        <v>59.808612440191389</v>
      </c>
      <c r="D20" s="313">
        <f t="shared" si="1"/>
        <v>250</v>
      </c>
      <c r="E20" s="146">
        <f t="shared" si="2"/>
        <v>59.808612440191389</v>
      </c>
      <c r="F20" s="148"/>
      <c r="G20" s="148">
        <v>200</v>
      </c>
      <c r="H20" s="148">
        <v>28</v>
      </c>
      <c r="I20" s="148"/>
      <c r="J20" s="148">
        <v>22</v>
      </c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4" s="159" customFormat="1" ht="15" customHeight="1" x14ac:dyDescent="0.25">
      <c r="A21" s="144" t="s">
        <v>53</v>
      </c>
      <c r="B21" s="145">
        <f t="shared" si="9"/>
        <v>0</v>
      </c>
      <c r="C21" s="146">
        <f t="shared" si="0"/>
        <v>0</v>
      </c>
      <c r="D21" s="313">
        <f t="shared" si="1"/>
        <v>0</v>
      </c>
      <c r="E21" s="146" t="e">
        <f t="shared" si="2"/>
        <v>#DIV/0!</v>
      </c>
      <c r="F21" s="148"/>
      <c r="G21" s="148"/>
      <c r="H21" s="148"/>
      <c r="I21" s="148"/>
      <c r="J21" s="148"/>
      <c r="K21" s="149"/>
      <c r="L21" s="148" t="e">
        <f t="shared" si="3"/>
        <v>#DIV/0!</v>
      </c>
      <c r="M21" s="150"/>
      <c r="N21" s="146" t="e">
        <f t="shared" si="4"/>
        <v>#DIV/0!</v>
      </c>
      <c r="O21" s="151"/>
      <c r="P21" s="146" t="e">
        <f t="shared" si="5"/>
        <v>#DIV/0!</v>
      </c>
      <c r="Q21" s="151"/>
      <c r="R21" s="146">
        <f t="shared" si="6"/>
        <v>0</v>
      </c>
      <c r="S21" s="148"/>
      <c r="T21" s="148"/>
      <c r="U21" s="151"/>
      <c r="V21" s="151"/>
      <c r="W21" s="151"/>
      <c r="X21" s="152" t="s">
        <v>53</v>
      </c>
      <c r="Y21" s="153">
        <f t="shared" si="7"/>
        <v>58</v>
      </c>
      <c r="Z21" s="151"/>
      <c r="AA21" s="148"/>
      <c r="AB21" s="151"/>
      <c r="AC21" s="151"/>
      <c r="AD21" s="151"/>
      <c r="AE21" s="151">
        <v>58</v>
      </c>
      <c r="AF21" s="151"/>
      <c r="AG21" s="151"/>
      <c r="AH21" s="151"/>
      <c r="AI21" s="154">
        <v>39</v>
      </c>
      <c r="AJ21" s="155">
        <v>238</v>
      </c>
      <c r="AK21" s="155"/>
      <c r="AL21" s="155"/>
      <c r="AM21" s="155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7"/>
      <c r="AY21" s="155"/>
      <c r="AZ21" s="155"/>
      <c r="BA21" s="155"/>
      <c r="BB21" s="160"/>
    </row>
    <row r="22" spans="1:54" s="266" customFormat="1" ht="15.75" x14ac:dyDescent="0.25">
      <c r="A22" s="152" t="s">
        <v>54</v>
      </c>
      <c r="B22" s="145">
        <f t="shared" si="9"/>
        <v>0</v>
      </c>
      <c r="C22" s="146">
        <f t="shared" si="0"/>
        <v>0</v>
      </c>
      <c r="D22" s="313">
        <f t="shared" si="1"/>
        <v>0</v>
      </c>
      <c r="E22" s="146" t="e">
        <f t="shared" si="2"/>
        <v>#DIV/0!</v>
      </c>
      <c r="F22" s="148"/>
      <c r="G22" s="148"/>
      <c r="H22" s="148"/>
      <c r="I22" s="148"/>
      <c r="J22" s="148"/>
      <c r="K22" s="149"/>
      <c r="L22" s="148">
        <f t="shared" si="3"/>
        <v>0</v>
      </c>
      <c r="M22" s="150"/>
      <c r="N22" s="148" t="e">
        <f t="shared" si="4"/>
        <v>#DIV/0!</v>
      </c>
      <c r="O22" s="151"/>
      <c r="P22" s="146" t="e">
        <f t="shared" si="5"/>
        <v>#DIV/0!</v>
      </c>
      <c r="Q22" s="151"/>
      <c r="R22" s="146" t="e">
        <f t="shared" si="6"/>
        <v>#DIV/0!</v>
      </c>
      <c r="S22" s="148"/>
      <c r="T22" s="148"/>
      <c r="U22" s="151"/>
      <c r="V22" s="151"/>
      <c r="W22" s="151"/>
      <c r="X22" s="152" t="s">
        <v>54</v>
      </c>
      <c r="Y22" s="153">
        <f t="shared" si="7"/>
        <v>83.33</v>
      </c>
      <c r="Z22" s="162"/>
      <c r="AA22" s="148"/>
      <c r="AB22" s="151">
        <v>83.33</v>
      </c>
      <c r="AC22" s="151"/>
      <c r="AD22" s="151"/>
      <c r="AE22" s="151"/>
      <c r="AF22" s="151"/>
      <c r="AG22" s="151"/>
      <c r="AH22" s="162"/>
      <c r="AI22" s="261"/>
      <c r="AJ22" s="262"/>
      <c r="AK22" s="262"/>
      <c r="AL22" s="262"/>
      <c r="AM22" s="262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4"/>
      <c r="AY22" s="262"/>
      <c r="AZ22" s="262"/>
      <c r="BA22" s="262"/>
      <c r="BB22" s="265"/>
    </row>
    <row r="23" spans="1:54" s="266" customFormat="1" ht="15.75" x14ac:dyDescent="0.25">
      <c r="A23" s="152" t="s">
        <v>55</v>
      </c>
      <c r="B23" s="145">
        <f t="shared" si="9"/>
        <v>0</v>
      </c>
      <c r="C23" s="146">
        <f t="shared" si="0"/>
        <v>0</v>
      </c>
      <c r="D23" s="313">
        <f t="shared" si="1"/>
        <v>0</v>
      </c>
      <c r="E23" s="146" t="e">
        <f t="shared" si="2"/>
        <v>#DIV/0!</v>
      </c>
      <c r="F23" s="148"/>
      <c r="G23" s="148"/>
      <c r="H23" s="148"/>
      <c r="I23" s="148"/>
      <c r="J23" s="148"/>
      <c r="K23" s="149"/>
      <c r="L23" s="148">
        <f t="shared" si="3"/>
        <v>0</v>
      </c>
      <c r="M23" s="150"/>
      <c r="N23" s="148" t="e">
        <f t="shared" si="4"/>
        <v>#DIV/0!</v>
      </c>
      <c r="O23" s="151"/>
      <c r="P23" s="146" t="e">
        <f t="shared" si="5"/>
        <v>#DIV/0!</v>
      </c>
      <c r="Q23" s="151"/>
      <c r="R23" s="146" t="e">
        <f t="shared" si="6"/>
        <v>#DIV/0!</v>
      </c>
      <c r="S23" s="148"/>
      <c r="T23" s="148"/>
      <c r="U23" s="151"/>
      <c r="V23" s="151"/>
      <c r="W23" s="151"/>
      <c r="X23" s="152" t="s">
        <v>55</v>
      </c>
      <c r="Y23" s="153">
        <f t="shared" si="7"/>
        <v>78</v>
      </c>
      <c r="Z23" s="162"/>
      <c r="AA23" s="148"/>
      <c r="AB23" s="151">
        <v>78</v>
      </c>
      <c r="AC23" s="151"/>
      <c r="AD23" s="151"/>
      <c r="AE23" s="151"/>
      <c r="AF23" s="151"/>
      <c r="AG23" s="151"/>
      <c r="AH23" s="162"/>
      <c r="AI23" s="261"/>
      <c r="AJ23" s="262"/>
      <c r="AK23" s="262"/>
      <c r="AL23" s="262"/>
      <c r="AM23" s="262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4"/>
      <c r="AY23" s="262"/>
      <c r="AZ23" s="262"/>
      <c r="BA23" s="262"/>
      <c r="BB23" s="265"/>
    </row>
    <row r="24" spans="1:54" s="266" customFormat="1" ht="15.75" x14ac:dyDescent="0.25">
      <c r="A24" s="152" t="s">
        <v>56</v>
      </c>
      <c r="B24" s="145">
        <f t="shared" si="9"/>
        <v>0</v>
      </c>
      <c r="C24" s="146" t="e">
        <f t="shared" si="0"/>
        <v>#DIV/0!</v>
      </c>
      <c r="D24" s="313">
        <f t="shared" si="1"/>
        <v>0</v>
      </c>
      <c r="E24" s="146" t="e">
        <f t="shared" si="2"/>
        <v>#DIV/0!</v>
      </c>
      <c r="F24" s="148"/>
      <c r="G24" s="148"/>
      <c r="H24" s="148"/>
      <c r="I24" s="148"/>
      <c r="J24" s="148"/>
      <c r="K24" s="149"/>
      <c r="L24" s="148" t="e">
        <f t="shared" si="3"/>
        <v>#DIV/0!</v>
      </c>
      <c r="M24" s="150"/>
      <c r="N24" s="148" t="e">
        <f t="shared" si="4"/>
        <v>#DIV/0!</v>
      </c>
      <c r="O24" s="151"/>
      <c r="P24" s="146" t="e">
        <f t="shared" si="5"/>
        <v>#DIV/0!</v>
      </c>
      <c r="Q24" s="151"/>
      <c r="R24" s="146" t="e">
        <f t="shared" si="6"/>
        <v>#DIV/0!</v>
      </c>
      <c r="S24" s="148"/>
      <c r="T24" s="148"/>
      <c r="U24" s="151"/>
      <c r="V24" s="151"/>
      <c r="W24" s="151"/>
      <c r="X24" s="152" t="s">
        <v>56</v>
      </c>
      <c r="Y24" s="153">
        <f t="shared" si="7"/>
        <v>0</v>
      </c>
      <c r="Z24" s="162"/>
      <c r="AA24" s="148"/>
      <c r="AB24" s="151"/>
      <c r="AC24" s="151"/>
      <c r="AD24" s="151"/>
      <c r="AE24" s="151"/>
      <c r="AF24" s="151"/>
      <c r="AG24" s="151"/>
      <c r="AH24" s="162"/>
      <c r="AI24" s="261"/>
      <c r="AJ24" s="262"/>
      <c r="AK24" s="262"/>
      <c r="AL24" s="262"/>
      <c r="AM24" s="262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4"/>
      <c r="AY24" s="262"/>
      <c r="AZ24" s="262"/>
      <c r="BA24" s="262"/>
      <c r="BB24" s="265"/>
    </row>
    <row r="25" spans="1:54" s="266" customFormat="1" ht="15.75" x14ac:dyDescent="0.25">
      <c r="A25" s="152" t="s">
        <v>57</v>
      </c>
      <c r="B25" s="145">
        <f t="shared" si="9"/>
        <v>0</v>
      </c>
      <c r="C25" s="146">
        <f t="shared" si="0"/>
        <v>0</v>
      </c>
      <c r="D25" s="313">
        <f t="shared" si="1"/>
        <v>0</v>
      </c>
      <c r="E25" s="146" t="e">
        <f t="shared" si="2"/>
        <v>#DIV/0!</v>
      </c>
      <c r="F25" s="148"/>
      <c r="G25" s="148"/>
      <c r="H25" s="148"/>
      <c r="I25" s="148"/>
      <c r="J25" s="148"/>
      <c r="K25" s="149"/>
      <c r="L25" s="148">
        <f t="shared" si="3"/>
        <v>0</v>
      </c>
      <c r="M25" s="150"/>
      <c r="N25" s="148">
        <f t="shared" si="4"/>
        <v>0</v>
      </c>
      <c r="O25" s="151"/>
      <c r="P25" s="146" t="e">
        <f t="shared" si="5"/>
        <v>#DIV/0!</v>
      </c>
      <c r="Q25" s="151"/>
      <c r="R25" s="146" t="e">
        <f t="shared" si="6"/>
        <v>#DIV/0!</v>
      </c>
      <c r="S25" s="148"/>
      <c r="T25" s="148"/>
      <c r="U25" s="151"/>
      <c r="V25" s="151"/>
      <c r="W25" s="151"/>
      <c r="X25" s="152" t="s">
        <v>57</v>
      </c>
      <c r="Y25" s="153">
        <f t="shared" si="7"/>
        <v>115</v>
      </c>
      <c r="Z25" s="162"/>
      <c r="AA25" s="148"/>
      <c r="AB25" s="151">
        <v>100</v>
      </c>
      <c r="AC25" s="151">
        <v>15</v>
      </c>
      <c r="AD25" s="151"/>
      <c r="AE25" s="151"/>
      <c r="AF25" s="151"/>
      <c r="AG25" s="151"/>
      <c r="AH25" s="162"/>
      <c r="AI25" s="261"/>
      <c r="AJ25" s="262"/>
      <c r="AK25" s="262"/>
      <c r="AL25" s="262"/>
      <c r="AM25" s="262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4"/>
      <c r="AY25" s="262"/>
      <c r="AZ25" s="262"/>
      <c r="BA25" s="262"/>
      <c r="BB25" s="265"/>
    </row>
    <row r="26" spans="1:54" s="266" customFormat="1" ht="15.75" x14ac:dyDescent="0.25">
      <c r="A26" s="152" t="s">
        <v>58</v>
      </c>
      <c r="B26" s="145">
        <f t="shared" si="9"/>
        <v>0</v>
      </c>
      <c r="C26" s="146">
        <f t="shared" si="0"/>
        <v>0</v>
      </c>
      <c r="D26" s="313">
        <f t="shared" si="1"/>
        <v>0</v>
      </c>
      <c r="E26" s="146" t="e">
        <f t="shared" si="2"/>
        <v>#DIV/0!</v>
      </c>
      <c r="F26" s="148"/>
      <c r="G26" s="148"/>
      <c r="H26" s="148"/>
      <c r="I26" s="148"/>
      <c r="J26" s="148"/>
      <c r="K26" s="149"/>
      <c r="L26" s="148">
        <f t="shared" si="3"/>
        <v>0</v>
      </c>
      <c r="M26" s="150"/>
      <c r="N26" s="148" t="e">
        <f t="shared" si="4"/>
        <v>#DIV/0!</v>
      </c>
      <c r="O26" s="151"/>
      <c r="P26" s="146" t="e">
        <f t="shared" si="5"/>
        <v>#DIV/0!</v>
      </c>
      <c r="Q26" s="151"/>
      <c r="R26" s="146" t="e">
        <f t="shared" si="6"/>
        <v>#DIV/0!</v>
      </c>
      <c r="S26" s="148"/>
      <c r="T26" s="148"/>
      <c r="U26" s="151"/>
      <c r="V26" s="151"/>
      <c r="W26" s="151"/>
      <c r="X26" s="152" t="s">
        <v>58</v>
      </c>
      <c r="Y26" s="153">
        <f t="shared" si="7"/>
        <v>7</v>
      </c>
      <c r="Z26" s="162"/>
      <c r="AA26" s="148"/>
      <c r="AB26" s="151">
        <v>7</v>
      </c>
      <c r="AC26" s="151"/>
      <c r="AD26" s="151"/>
      <c r="AE26" s="151"/>
      <c r="AF26" s="151"/>
      <c r="AG26" s="151"/>
      <c r="AH26" s="162"/>
      <c r="AI26" s="261"/>
      <c r="AJ26" s="262"/>
      <c r="AK26" s="262"/>
      <c r="AL26" s="262"/>
      <c r="AM26" s="262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4"/>
      <c r="AY26" s="262"/>
      <c r="AZ26" s="262"/>
      <c r="BA26" s="262"/>
      <c r="BB26" s="265"/>
    </row>
    <row r="27" spans="1:54" s="266" customFormat="1" ht="15.75" x14ac:dyDescent="0.25">
      <c r="A27" s="152" t="s">
        <v>59</v>
      </c>
      <c r="B27" s="145">
        <f t="shared" si="9"/>
        <v>0</v>
      </c>
      <c r="C27" s="146">
        <f t="shared" si="0"/>
        <v>0</v>
      </c>
      <c r="D27" s="313">
        <f t="shared" si="1"/>
        <v>0</v>
      </c>
      <c r="E27" s="146" t="e">
        <f t="shared" si="2"/>
        <v>#DIV/0!</v>
      </c>
      <c r="F27" s="148"/>
      <c r="G27" s="148"/>
      <c r="H27" s="148"/>
      <c r="I27" s="148"/>
      <c r="J27" s="148"/>
      <c r="K27" s="149"/>
      <c r="L27" s="148">
        <f t="shared" si="3"/>
        <v>0</v>
      </c>
      <c r="M27" s="150"/>
      <c r="N27" s="148">
        <f t="shared" si="4"/>
        <v>0</v>
      </c>
      <c r="O27" s="151"/>
      <c r="P27" s="146" t="e">
        <f t="shared" si="5"/>
        <v>#DIV/0!</v>
      </c>
      <c r="Q27" s="151"/>
      <c r="R27" s="146" t="e">
        <f t="shared" si="6"/>
        <v>#DIV/0!</v>
      </c>
      <c r="S27" s="148"/>
      <c r="T27" s="148"/>
      <c r="U27" s="151"/>
      <c r="V27" s="151"/>
      <c r="W27" s="151"/>
      <c r="X27" s="152" t="s">
        <v>59</v>
      </c>
      <c r="Y27" s="153">
        <f t="shared" si="7"/>
        <v>66</v>
      </c>
      <c r="Z27" s="162"/>
      <c r="AA27" s="148"/>
      <c r="AB27" s="151">
        <v>50</v>
      </c>
      <c r="AC27" s="151">
        <v>16</v>
      </c>
      <c r="AD27" s="151"/>
      <c r="AE27" s="151"/>
      <c r="AF27" s="151"/>
      <c r="AG27" s="151"/>
      <c r="AH27" s="162"/>
      <c r="AI27" s="261"/>
      <c r="AJ27" s="262"/>
      <c r="AK27" s="262"/>
      <c r="AL27" s="262"/>
      <c r="AM27" s="262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4"/>
      <c r="AY27" s="262"/>
      <c r="AZ27" s="262"/>
      <c r="BA27" s="262"/>
      <c r="BB27" s="265"/>
    </row>
    <row r="28" spans="1:54" s="266" customFormat="1" ht="15.75" x14ac:dyDescent="0.25">
      <c r="A28" s="152" t="s">
        <v>61</v>
      </c>
      <c r="B28" s="145">
        <f t="shared" si="9"/>
        <v>0</v>
      </c>
      <c r="C28" s="146" t="e">
        <f t="shared" si="0"/>
        <v>#DIV/0!</v>
      </c>
      <c r="D28" s="313">
        <f t="shared" si="1"/>
        <v>0</v>
      </c>
      <c r="E28" s="146" t="e">
        <f t="shared" si="2"/>
        <v>#DIV/0!</v>
      </c>
      <c r="F28" s="148"/>
      <c r="G28" s="148"/>
      <c r="H28" s="148"/>
      <c r="I28" s="148"/>
      <c r="J28" s="148"/>
      <c r="K28" s="149"/>
      <c r="L28" s="148" t="e">
        <f t="shared" si="3"/>
        <v>#DIV/0!</v>
      </c>
      <c r="M28" s="150"/>
      <c r="N28" s="148" t="e">
        <f t="shared" si="4"/>
        <v>#DIV/0!</v>
      </c>
      <c r="O28" s="151"/>
      <c r="P28" s="146" t="e">
        <f t="shared" si="5"/>
        <v>#DIV/0!</v>
      </c>
      <c r="Q28" s="151"/>
      <c r="R28" s="146" t="e">
        <f t="shared" si="6"/>
        <v>#DIV/0!</v>
      </c>
      <c r="S28" s="148"/>
      <c r="T28" s="148"/>
      <c r="U28" s="151"/>
      <c r="V28" s="151"/>
      <c r="W28" s="151"/>
      <c r="X28" s="152" t="s">
        <v>61</v>
      </c>
      <c r="Y28" s="153">
        <f t="shared" si="7"/>
        <v>0</v>
      </c>
      <c r="Z28" s="162"/>
      <c r="AA28" s="148"/>
      <c r="AB28" s="151"/>
      <c r="AC28" s="151"/>
      <c r="AD28" s="151"/>
      <c r="AE28" s="151"/>
      <c r="AF28" s="151"/>
      <c r="AG28" s="151"/>
      <c r="AH28" s="162"/>
      <c r="AI28" s="261"/>
      <c r="AJ28" s="262"/>
      <c r="AK28" s="262"/>
      <c r="AL28" s="262"/>
      <c r="AM28" s="262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4"/>
      <c r="AY28" s="262"/>
      <c r="AZ28" s="262"/>
      <c r="BA28" s="262"/>
      <c r="BB28" s="265"/>
    </row>
    <row r="29" spans="1:54" s="159" customFormat="1" ht="15.75" x14ac:dyDescent="0.25">
      <c r="A29" s="144"/>
      <c r="B29" s="145">
        <f t="shared" si="9"/>
        <v>0</v>
      </c>
      <c r="C29" s="146" t="e">
        <f t="shared" si="0"/>
        <v>#DIV/0!</v>
      </c>
      <c r="D29" s="313">
        <f t="shared" si="1"/>
        <v>0</v>
      </c>
      <c r="E29" s="146" t="e">
        <f t="shared" si="2"/>
        <v>#DIV/0!</v>
      </c>
      <c r="F29" s="148"/>
      <c r="G29" s="148"/>
      <c r="H29" s="148"/>
      <c r="I29" s="148"/>
      <c r="J29" s="148"/>
      <c r="K29" s="149"/>
      <c r="L29" s="148" t="e">
        <f t="shared" si="3"/>
        <v>#DIV/0!</v>
      </c>
      <c r="M29" s="150"/>
      <c r="N29" s="148" t="e">
        <f t="shared" si="4"/>
        <v>#DIV/0!</v>
      </c>
      <c r="O29" s="151"/>
      <c r="P29" s="146" t="e">
        <f t="shared" si="5"/>
        <v>#DIV/0!</v>
      </c>
      <c r="Q29" s="151"/>
      <c r="R29" s="148" t="e">
        <f t="shared" si="6"/>
        <v>#DIV/0!</v>
      </c>
      <c r="S29" s="148"/>
      <c r="T29" s="148"/>
      <c r="U29" s="151"/>
      <c r="V29" s="151"/>
      <c r="W29" s="151"/>
      <c r="X29" s="152"/>
      <c r="Y29" s="153">
        <f t="shared" si="7"/>
        <v>0</v>
      </c>
      <c r="Z29" s="162"/>
      <c r="AA29" s="148"/>
      <c r="AB29" s="151"/>
      <c r="AC29" s="151"/>
      <c r="AD29" s="151"/>
      <c r="AE29" s="151"/>
      <c r="AF29" s="151"/>
      <c r="AG29" s="151"/>
      <c r="AH29" s="162"/>
      <c r="AI29" s="154"/>
      <c r="AJ29" s="155"/>
      <c r="AK29" s="155"/>
      <c r="AL29" s="155"/>
      <c r="AM29" s="155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7"/>
      <c r="AY29" s="155"/>
      <c r="AZ29" s="155"/>
      <c r="BA29" s="155"/>
      <c r="BB29" s="160"/>
    </row>
    <row r="30" spans="1:54" s="273" customFormat="1" ht="21.6" customHeight="1" x14ac:dyDescent="0.25">
      <c r="A30" s="267" t="s">
        <v>64</v>
      </c>
      <c r="B30" s="145">
        <f>D30+K30+M30+O30+Q30+T30+S30</f>
        <v>20425</v>
      </c>
      <c r="C30" s="146">
        <f t="shared" si="0"/>
        <v>66.123156442693968</v>
      </c>
      <c r="D30" s="145">
        <f>F30+G30+H30+I30+J30</f>
        <v>18451</v>
      </c>
      <c r="E30" s="146">
        <f t="shared" si="2"/>
        <v>74.658088532815398</v>
      </c>
      <c r="F30" s="145">
        <f t="shared" ref="F30:K30" si="10">SUM(F6:F29)</f>
        <v>2796</v>
      </c>
      <c r="G30" s="145">
        <f t="shared" si="10"/>
        <v>15374</v>
      </c>
      <c r="H30" s="145">
        <f t="shared" si="10"/>
        <v>155</v>
      </c>
      <c r="I30" s="145">
        <f t="shared" si="10"/>
        <v>40</v>
      </c>
      <c r="J30" s="145">
        <f t="shared" si="10"/>
        <v>86</v>
      </c>
      <c r="K30" s="268">
        <f t="shared" si="10"/>
        <v>0</v>
      </c>
      <c r="L30" s="148">
        <f t="shared" si="3"/>
        <v>0</v>
      </c>
      <c r="M30" s="268">
        <f>SUM(M6:M29)</f>
        <v>15</v>
      </c>
      <c r="N30" s="148">
        <f t="shared" si="4"/>
        <v>16.129032258064516</v>
      </c>
      <c r="O30" s="269">
        <f>SUM(O6:O29)</f>
        <v>331</v>
      </c>
      <c r="P30" s="146">
        <f t="shared" si="5"/>
        <v>21.163682864450127</v>
      </c>
      <c r="Q30" s="145">
        <f>SUM(Q6:Q29)</f>
        <v>772</v>
      </c>
      <c r="R30" s="148">
        <f t="shared" si="6"/>
        <v>29.601226993865033</v>
      </c>
      <c r="S30" s="145">
        <f>SUM(S6:S29)</f>
        <v>856</v>
      </c>
      <c r="T30" s="145">
        <f>SUM(T6:T29)</f>
        <v>0</v>
      </c>
      <c r="U30" s="145">
        <f>SUM(U6:U29)</f>
        <v>2900</v>
      </c>
      <c r="V30" s="145">
        <f>SUM(V6:V29)</f>
        <v>4096</v>
      </c>
      <c r="W30" s="145">
        <f>SUM(W6:W29)</f>
        <v>5534</v>
      </c>
      <c r="X30" s="271" t="s">
        <v>35</v>
      </c>
      <c r="Y30" s="153">
        <f t="shared" si="7"/>
        <v>30889.33</v>
      </c>
      <c r="Z30" s="153">
        <f t="shared" ref="Z30:AH30" si="11">SUM(Z6:Z29)</f>
        <v>24714</v>
      </c>
      <c r="AA30" s="153">
        <f t="shared" si="11"/>
        <v>0</v>
      </c>
      <c r="AB30" s="153">
        <f>SUM(AB6:AB29)</f>
        <v>478.33</v>
      </c>
      <c r="AC30" s="153">
        <f t="shared" si="11"/>
        <v>93</v>
      </c>
      <c r="AD30" s="153">
        <f t="shared" si="11"/>
        <v>1564</v>
      </c>
      <c r="AE30" s="153">
        <f t="shared" si="11"/>
        <v>2608</v>
      </c>
      <c r="AF30" s="153">
        <f t="shared" si="11"/>
        <v>600</v>
      </c>
      <c r="AG30" s="153">
        <f t="shared" si="11"/>
        <v>832</v>
      </c>
      <c r="AH30" s="153">
        <f t="shared" si="11"/>
        <v>5225</v>
      </c>
      <c r="AI30" s="272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</row>
    <row r="31" spans="1:54" s="263" customFormat="1" ht="31.9" customHeight="1" x14ac:dyDescent="0.25">
      <c r="A31" s="151" t="s">
        <v>36</v>
      </c>
      <c r="B31" s="148">
        <v>23644</v>
      </c>
      <c r="C31" s="148">
        <v>77.298286909899304</v>
      </c>
      <c r="D31" s="148">
        <v>21709</v>
      </c>
      <c r="E31" s="148">
        <v>85.525745577748893</v>
      </c>
      <c r="F31" s="148">
        <v>1930</v>
      </c>
      <c r="G31" s="148">
        <v>19099</v>
      </c>
      <c r="H31" s="148">
        <v>558</v>
      </c>
      <c r="I31" s="148">
        <v>0</v>
      </c>
      <c r="J31" s="148">
        <v>122</v>
      </c>
      <c r="K31" s="161">
        <v>0</v>
      </c>
      <c r="L31" s="148">
        <v>0</v>
      </c>
      <c r="M31" s="161">
        <v>18</v>
      </c>
      <c r="N31" s="274">
        <v>16.216216216216218</v>
      </c>
      <c r="O31" s="275">
        <v>463</v>
      </c>
      <c r="P31" s="263">
        <v>30.702917771883286</v>
      </c>
      <c r="Q31" s="148">
        <v>857</v>
      </c>
      <c r="R31" s="146">
        <v>44.061696658097688</v>
      </c>
      <c r="S31" s="148">
        <v>597</v>
      </c>
      <c r="T31" s="148">
        <v>0</v>
      </c>
      <c r="U31" s="148">
        <v>5288</v>
      </c>
      <c r="V31" s="148">
        <v>5044</v>
      </c>
      <c r="W31" s="148">
        <v>5523</v>
      </c>
      <c r="X31" s="312"/>
      <c r="Y31" s="312"/>
      <c r="Z31" s="315"/>
      <c r="AA31" s="277"/>
      <c r="AB31" s="278"/>
      <c r="AC31" s="312"/>
      <c r="AD31" s="312"/>
      <c r="AE31" s="312"/>
      <c r="AF31" s="312"/>
      <c r="AG31" s="312"/>
      <c r="AH31" s="312"/>
      <c r="AI31" s="279"/>
    </row>
    <row r="32" spans="1:54" s="283" customFormat="1" ht="21.75" customHeight="1" x14ac:dyDescent="0.25">
      <c r="A32" s="280" t="s">
        <v>37</v>
      </c>
      <c r="B32" s="145">
        <f>B30-B31</f>
        <v>-3219</v>
      </c>
      <c r="C32" s="145"/>
      <c r="D32" s="145">
        <f>F32+G32+H32+J32</f>
        <v>-3298</v>
      </c>
      <c r="E32" s="145">
        <f t="shared" ref="E32:J32" si="12">E30-E31</f>
        <v>-10.867657044933495</v>
      </c>
      <c r="F32" s="145">
        <f t="shared" si="12"/>
        <v>866</v>
      </c>
      <c r="G32" s="145">
        <f t="shared" si="12"/>
        <v>-3725</v>
      </c>
      <c r="H32" s="145">
        <f t="shared" si="12"/>
        <v>-403</v>
      </c>
      <c r="I32" s="145">
        <f t="shared" si="12"/>
        <v>40</v>
      </c>
      <c r="J32" s="145">
        <f t="shared" si="12"/>
        <v>-36</v>
      </c>
      <c r="K32" s="268">
        <f>K30-K31</f>
        <v>0</v>
      </c>
      <c r="L32" s="148"/>
      <c r="M32" s="268">
        <f>M30-M31</f>
        <v>-3</v>
      </c>
      <c r="N32" s="148"/>
      <c r="O32" s="281">
        <f>O30-Q31</f>
        <v>-526</v>
      </c>
      <c r="P32" s="148"/>
      <c r="Q32" s="281">
        <f>Q30-S31</f>
        <v>175</v>
      </c>
      <c r="R32" s="148"/>
      <c r="S32" s="145">
        <f>S30-S31</f>
        <v>259</v>
      </c>
      <c r="T32" s="145">
        <f>T30-T31</f>
        <v>0</v>
      </c>
      <c r="U32" s="145">
        <f>U30-U31</f>
        <v>-2388</v>
      </c>
      <c r="V32" s="145">
        <f>V30-V31</f>
        <v>-948</v>
      </c>
      <c r="W32" s="145">
        <f>W30-W31</f>
        <v>11</v>
      </c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82"/>
      <c r="AJ32" s="282"/>
      <c r="AO32" s="383"/>
      <c r="AP32" s="383"/>
      <c r="AQ32" s="383"/>
      <c r="AR32" s="383"/>
      <c r="AS32" s="383"/>
      <c r="AT32" s="383"/>
    </row>
    <row r="33" spans="1:36" x14ac:dyDescent="0.2">
      <c r="A33" s="245"/>
      <c r="B33" s="284" t="s">
        <v>85</v>
      </c>
      <c r="C33" s="285"/>
      <c r="D33" s="284" t="s">
        <v>86</v>
      </c>
      <c r="F33" s="286" t="s">
        <v>87</v>
      </c>
      <c r="Q33" s="288"/>
      <c r="R33" s="288"/>
      <c r="S33" s="288"/>
      <c r="T33" s="288"/>
      <c r="Z33" s="289"/>
    </row>
    <row r="34" spans="1:36" x14ac:dyDescent="0.2">
      <c r="A34" s="245" t="s">
        <v>84</v>
      </c>
      <c r="B34" s="290">
        <v>10</v>
      </c>
      <c r="D34" s="290">
        <v>5</v>
      </c>
      <c r="O34" s="291"/>
    </row>
    <row r="35" spans="1:36" x14ac:dyDescent="0.2">
      <c r="A35" s="245"/>
      <c r="Y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</row>
    <row r="36" spans="1:36" x14ac:dyDescent="0.2">
      <c r="A36" s="245" t="s">
        <v>88</v>
      </c>
      <c r="G36" s="291"/>
      <c r="Q36" s="291"/>
    </row>
    <row r="38" spans="1:36" x14ac:dyDescent="0.2">
      <c r="A38" s="245" t="s">
        <v>89</v>
      </c>
      <c r="N38" s="290"/>
      <c r="AE38" s="288"/>
      <c r="AF38" s="288"/>
      <c r="AG38" s="288"/>
      <c r="AH38" s="288"/>
    </row>
    <row r="39" spans="1:36" x14ac:dyDescent="0.2">
      <c r="A39" s="245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</row>
  </sheetData>
  <mergeCells count="40"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</mergeCells>
  <pageMargins left="0" right="0" top="0.74803149606299213" bottom="0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abSelected="1" workbookViewId="0">
      <selection activeCell="W19" sqref="W19"/>
    </sheetView>
  </sheetViews>
  <sheetFormatPr defaultColWidth="8.7109375" defaultRowHeight="12.75" x14ac:dyDescent="0.2"/>
  <cols>
    <col min="1" max="1" width="26.85546875" style="286" customWidth="1"/>
    <col min="2" max="2" width="8.140625" style="290" customWidth="1"/>
    <col min="3" max="3" width="8" style="286" customWidth="1"/>
    <col min="4" max="4" width="8.5703125" style="290" customWidth="1"/>
    <col min="5" max="5" width="8.140625" style="286" customWidth="1"/>
    <col min="6" max="6" width="9.42578125" style="286" customWidth="1"/>
    <col min="7" max="7" width="8.7109375" style="286" customWidth="1"/>
    <col min="8" max="8" width="7.5703125" style="286" customWidth="1"/>
    <col min="9" max="9" width="10.5703125" style="286" customWidth="1"/>
    <col min="10" max="10" width="8.7109375" style="286" customWidth="1"/>
    <col min="11" max="11" width="7" style="286" customWidth="1"/>
    <col min="12" max="12" width="9" style="287" customWidth="1"/>
    <col min="13" max="13" width="7.7109375" style="286" customWidth="1"/>
    <col min="14" max="14" width="7" style="286" customWidth="1"/>
    <col min="15" max="16" width="6.7109375" style="286" customWidth="1"/>
    <col min="17" max="17" width="7" style="286" customWidth="1"/>
    <col min="18" max="18" width="8.85546875" style="286" customWidth="1"/>
    <col min="19" max="19" width="7.140625" style="286" customWidth="1"/>
    <col min="20" max="20" width="11.5703125" style="286" customWidth="1"/>
    <col min="21" max="21" width="9.28515625" style="286" customWidth="1"/>
    <col min="22" max="22" width="10" style="286" customWidth="1"/>
    <col min="23" max="23" width="15.28515625" style="286" customWidth="1"/>
    <col min="24" max="24" width="26.140625" style="286" customWidth="1"/>
    <col min="25" max="25" width="12.85546875" style="286" customWidth="1"/>
    <col min="26" max="26" width="17.42578125" style="292" customWidth="1"/>
    <col min="27" max="27" width="11" style="286" customWidth="1"/>
    <col min="28" max="28" width="14.140625" style="286" customWidth="1"/>
    <col min="29" max="29" width="12.5703125" style="286" customWidth="1"/>
    <col min="30" max="30" width="13.7109375" style="286" customWidth="1"/>
    <col min="31" max="31" width="15.42578125" style="286" customWidth="1"/>
    <col min="32" max="32" width="12.28515625" style="286" customWidth="1"/>
    <col min="33" max="33" width="10.140625" style="286" customWidth="1"/>
    <col min="34" max="34" width="14.140625" style="286" customWidth="1"/>
    <col min="35" max="35" width="8.85546875" style="245" hidden="1" customWidth="1"/>
    <col min="36" max="36" width="7.7109375" style="245" hidden="1" customWidth="1"/>
    <col min="37" max="37" width="7.85546875" style="245" customWidth="1"/>
    <col min="38" max="39" width="5.42578125" style="245" customWidth="1"/>
    <col min="40" max="40" width="9.28515625" style="245" customWidth="1"/>
    <col min="41" max="41" width="12" style="245" customWidth="1"/>
    <col min="42" max="42" width="8.5703125" style="245" customWidth="1"/>
    <col min="43" max="43" width="12" style="245" customWidth="1"/>
    <col min="44" max="44" width="11" style="245" customWidth="1"/>
    <col min="45" max="45" width="13.85546875" style="245" customWidth="1"/>
    <col min="46" max="46" width="12.5703125" style="245" customWidth="1"/>
    <col min="47" max="48" width="7.5703125" style="245" customWidth="1"/>
    <col min="49" max="49" width="16" style="245" customWidth="1"/>
    <col min="50" max="50" width="8.140625" style="245" customWidth="1"/>
    <col min="51" max="51" width="10" style="245" customWidth="1"/>
    <col min="52" max="52" width="9.140625" style="245" customWidth="1"/>
    <col min="53" max="53" width="6.42578125" style="245" customWidth="1"/>
    <col min="54" max="54" width="13.5703125" style="245" customWidth="1"/>
    <col min="55" max="16384" width="8.7109375" style="245"/>
  </cols>
  <sheetData>
    <row r="1" spans="1:56" ht="15.75" x14ac:dyDescent="0.25">
      <c r="A1" s="241"/>
      <c r="B1" s="242"/>
      <c r="C1" s="241"/>
      <c r="D1" s="241"/>
      <c r="E1" s="241"/>
      <c r="F1" s="388" t="s">
        <v>68</v>
      </c>
      <c r="G1" s="388"/>
      <c r="H1" s="388"/>
      <c r="I1" s="388"/>
      <c r="J1" s="388"/>
      <c r="K1" s="388"/>
      <c r="L1" s="388"/>
      <c r="M1" s="388"/>
      <c r="N1" s="241"/>
      <c r="O1" s="389"/>
      <c r="P1" s="390"/>
      <c r="Q1" s="390"/>
      <c r="R1" s="390"/>
      <c r="S1" s="390"/>
      <c r="T1" s="390"/>
      <c r="U1" s="390"/>
      <c r="V1" s="390"/>
      <c r="W1" s="321"/>
      <c r="X1" s="241"/>
      <c r="Y1" s="241"/>
      <c r="Z1" s="242"/>
      <c r="AA1" s="241"/>
      <c r="AB1" s="241"/>
      <c r="AC1" s="241"/>
      <c r="AD1" s="241"/>
      <c r="AE1" s="241"/>
      <c r="AF1" s="241"/>
      <c r="AG1" s="241"/>
      <c r="AH1" s="241"/>
      <c r="AI1" s="155"/>
      <c r="AJ1" s="155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</row>
    <row r="2" spans="1:56" ht="16.5" customHeight="1" x14ac:dyDescent="0.25">
      <c r="A2" s="241"/>
      <c r="B2" s="234"/>
      <c r="C2" s="246" t="s">
        <v>1</v>
      </c>
      <c r="D2" s="320"/>
      <c r="E2" s="248"/>
      <c r="F2" s="248"/>
      <c r="G2" s="394" t="s">
        <v>91</v>
      </c>
      <c r="H2" s="395"/>
      <c r="I2" s="395"/>
      <c r="J2" s="395"/>
      <c r="K2" s="395"/>
      <c r="L2" s="396"/>
      <c r="M2" s="249"/>
      <c r="N2" s="320"/>
      <c r="O2" s="391"/>
      <c r="P2" s="392"/>
      <c r="Q2" s="392"/>
      <c r="R2" s="392"/>
      <c r="S2" s="392"/>
      <c r="T2" s="392"/>
      <c r="U2" s="392"/>
      <c r="V2" s="393"/>
      <c r="W2" s="321"/>
      <c r="X2" s="388" t="s">
        <v>2</v>
      </c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155"/>
      <c r="AJ2" s="155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</row>
    <row r="3" spans="1:56" ht="19.899999999999999" customHeight="1" x14ac:dyDescent="0.2">
      <c r="A3" s="378" t="s">
        <v>3</v>
      </c>
      <c r="B3" s="378" t="s">
        <v>4</v>
      </c>
      <c r="C3" s="397"/>
      <c r="D3" s="378" t="s">
        <v>75</v>
      </c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79"/>
      <c r="U3" s="378" t="s">
        <v>72</v>
      </c>
      <c r="V3" s="378" t="s">
        <v>73</v>
      </c>
      <c r="W3" s="378" t="s">
        <v>8</v>
      </c>
      <c r="X3" s="385" t="s">
        <v>3</v>
      </c>
      <c r="Y3" s="378" t="s">
        <v>9</v>
      </c>
      <c r="Z3" s="378" t="s">
        <v>10</v>
      </c>
      <c r="AA3" s="378" t="s">
        <v>11</v>
      </c>
      <c r="AB3" s="378" t="s">
        <v>12</v>
      </c>
      <c r="AC3" s="378" t="s">
        <v>13</v>
      </c>
      <c r="AD3" s="378" t="s">
        <v>14</v>
      </c>
      <c r="AE3" s="378" t="s">
        <v>15</v>
      </c>
      <c r="AF3" s="378" t="s">
        <v>16</v>
      </c>
      <c r="AG3" s="378" t="s">
        <v>17</v>
      </c>
      <c r="AH3" s="378" t="s">
        <v>18</v>
      </c>
      <c r="AI3" s="155"/>
      <c r="AJ3" s="155"/>
      <c r="AK3" s="244"/>
      <c r="AL3" s="244"/>
      <c r="AM3" s="244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244"/>
      <c r="AY3" s="244"/>
      <c r="AZ3" s="244"/>
      <c r="BA3" s="244"/>
      <c r="BB3" s="244"/>
    </row>
    <row r="4" spans="1:56" s="252" customFormat="1" ht="68.25" customHeight="1" x14ac:dyDescent="0.2">
      <c r="A4" s="381"/>
      <c r="B4" s="398"/>
      <c r="C4" s="399"/>
      <c r="D4" s="401" t="s">
        <v>19</v>
      </c>
      <c r="E4" s="402"/>
      <c r="F4" s="378" t="s">
        <v>20</v>
      </c>
      <c r="G4" s="400"/>
      <c r="H4" s="400"/>
      <c r="I4" s="400"/>
      <c r="J4" s="379"/>
      <c r="K4" s="401" t="s">
        <v>21</v>
      </c>
      <c r="L4" s="402"/>
      <c r="M4" s="401" t="s">
        <v>22</v>
      </c>
      <c r="N4" s="402"/>
      <c r="O4" s="378" t="s">
        <v>23</v>
      </c>
      <c r="P4" s="379"/>
      <c r="Q4" s="378" t="s">
        <v>15</v>
      </c>
      <c r="R4" s="379"/>
      <c r="S4" s="322" t="s">
        <v>17</v>
      </c>
      <c r="T4" s="322" t="s">
        <v>16</v>
      </c>
      <c r="U4" s="381"/>
      <c r="V4" s="381"/>
      <c r="W4" s="381"/>
      <c r="X4" s="386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0"/>
      <c r="AJ4" s="380"/>
      <c r="AK4" s="244"/>
      <c r="AL4" s="244"/>
      <c r="AM4" s="244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244"/>
      <c r="AY4" s="244"/>
      <c r="AZ4" s="244"/>
      <c r="BA4" s="244"/>
      <c r="BB4" s="251"/>
      <c r="BC4" s="251"/>
      <c r="BD4" s="251"/>
    </row>
    <row r="5" spans="1:56" s="259" customFormat="1" ht="43.9" customHeight="1" x14ac:dyDescent="0.2">
      <c r="A5" s="382"/>
      <c r="B5" s="253" t="s">
        <v>25</v>
      </c>
      <c r="C5" s="254" t="s">
        <v>26</v>
      </c>
      <c r="D5" s="151" t="s">
        <v>25</v>
      </c>
      <c r="E5" s="255" t="s">
        <v>26</v>
      </c>
      <c r="F5" s="256" t="s">
        <v>27</v>
      </c>
      <c r="G5" s="256" t="s">
        <v>28</v>
      </c>
      <c r="H5" s="254" t="s">
        <v>29</v>
      </c>
      <c r="I5" s="151" t="s">
        <v>30</v>
      </c>
      <c r="J5" s="151" t="s">
        <v>70</v>
      </c>
      <c r="K5" s="149" t="s">
        <v>25</v>
      </c>
      <c r="L5" s="151" t="s">
        <v>32</v>
      </c>
      <c r="M5" s="149" t="s">
        <v>25</v>
      </c>
      <c r="N5" s="151" t="s">
        <v>32</v>
      </c>
      <c r="O5" s="151" t="s">
        <v>25</v>
      </c>
      <c r="P5" s="151" t="s">
        <v>32</v>
      </c>
      <c r="Q5" s="151" t="s">
        <v>25</v>
      </c>
      <c r="R5" s="151" t="s">
        <v>33</v>
      </c>
      <c r="S5" s="151" t="s">
        <v>25</v>
      </c>
      <c r="T5" s="151" t="s">
        <v>25</v>
      </c>
      <c r="U5" s="382"/>
      <c r="V5" s="382"/>
      <c r="W5" s="382"/>
      <c r="X5" s="387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257"/>
      <c r="AJ5" s="319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260"/>
      <c r="BB5" s="251"/>
    </row>
    <row r="6" spans="1:56" s="159" customFormat="1" ht="16.5" customHeight="1" x14ac:dyDescent="0.25">
      <c r="A6" s="144" t="s">
        <v>38</v>
      </c>
      <c r="B6" s="145">
        <f>D6+K6+M6+O6+Q6+T6+S6</f>
        <v>836</v>
      </c>
      <c r="C6" s="146">
        <f t="shared" ref="C6:C30" si="0">B6/Y6*100</f>
        <v>57.694962042788134</v>
      </c>
      <c r="D6" s="318">
        <f t="shared" ref="D6:D29" si="1">F6+G6+H6+I6+J6</f>
        <v>716</v>
      </c>
      <c r="E6" s="146">
        <f t="shared" ref="E6:E30" si="2">D6/Z6*100</f>
        <v>74.273858921161832</v>
      </c>
      <c r="F6" s="148"/>
      <c r="G6" s="148">
        <v>716</v>
      </c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>
        <v>120</v>
      </c>
      <c r="T6" s="148"/>
      <c r="U6" s="151">
        <v>127</v>
      </c>
      <c r="V6" s="151">
        <v>836</v>
      </c>
      <c r="W6" s="151">
        <v>836</v>
      </c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1742</v>
      </c>
      <c r="C7" s="146">
        <f t="shared" si="0"/>
        <v>85.728346456692918</v>
      </c>
      <c r="D7" s="318">
        <f t="shared" si="1"/>
        <v>1362</v>
      </c>
      <c r="E7" s="146">
        <f t="shared" si="2"/>
        <v>95.24475524475524</v>
      </c>
      <c r="F7" s="148">
        <v>140</v>
      </c>
      <c r="G7" s="148">
        <v>1142</v>
      </c>
      <c r="H7" s="148">
        <v>60</v>
      </c>
      <c r="I7" s="148"/>
      <c r="J7" s="148">
        <v>20</v>
      </c>
      <c r="K7" s="149"/>
      <c r="L7" s="148" t="e">
        <f t="shared" si="3"/>
        <v>#DIV/0!</v>
      </c>
      <c r="M7" s="150"/>
      <c r="N7" s="146" t="e">
        <f t="shared" si="4"/>
        <v>#DIV/0!</v>
      </c>
      <c r="O7" s="151">
        <v>120</v>
      </c>
      <c r="P7" s="146">
        <f t="shared" si="5"/>
        <v>46.153846153846153</v>
      </c>
      <c r="Q7" s="151">
        <v>130</v>
      </c>
      <c r="R7" s="146">
        <f t="shared" si="6"/>
        <v>91.549295774647888</v>
      </c>
      <c r="S7" s="148">
        <v>130</v>
      </c>
      <c r="T7" s="148"/>
      <c r="U7" s="151">
        <v>200</v>
      </c>
      <c r="V7" s="151">
        <v>1600</v>
      </c>
      <c r="W7" s="151">
        <v>1492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1033</v>
      </c>
      <c r="C8" s="146">
        <f t="shared" si="0"/>
        <v>95.914577530176416</v>
      </c>
      <c r="D8" s="318">
        <f t="shared" si="1"/>
        <v>842</v>
      </c>
      <c r="E8" s="146">
        <f t="shared" si="2"/>
        <v>100.95923261390887</v>
      </c>
      <c r="F8" s="148">
        <v>30</v>
      </c>
      <c r="G8" s="148">
        <v>812</v>
      </c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>
        <v>141</v>
      </c>
      <c r="R8" s="146">
        <f t="shared" si="6"/>
        <v>98.6013986013986</v>
      </c>
      <c r="S8" s="148"/>
      <c r="T8" s="148">
        <v>50</v>
      </c>
      <c r="U8" s="151"/>
      <c r="V8" s="151">
        <v>950</v>
      </c>
      <c r="W8" s="151">
        <v>842</v>
      </c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1581</v>
      </c>
      <c r="C9" s="146">
        <f t="shared" si="0"/>
        <v>87.687188019966726</v>
      </c>
      <c r="D9" s="318">
        <f t="shared" si="1"/>
        <v>1100</v>
      </c>
      <c r="E9" s="146">
        <f t="shared" si="2"/>
        <v>95.652173913043484</v>
      </c>
      <c r="F9" s="148"/>
      <c r="G9" s="148">
        <v>1100</v>
      </c>
      <c r="H9" s="148"/>
      <c r="I9" s="148"/>
      <c r="J9" s="148"/>
      <c r="K9" s="149"/>
      <c r="L9" s="148" t="e">
        <f t="shared" si="3"/>
        <v>#DIV/0!</v>
      </c>
      <c r="M9" s="150">
        <v>5</v>
      </c>
      <c r="N9" s="146">
        <f t="shared" si="4"/>
        <v>166.66666666666669</v>
      </c>
      <c r="O9" s="151"/>
      <c r="P9" s="146" t="e">
        <f t="shared" si="5"/>
        <v>#DIV/0!</v>
      </c>
      <c r="Q9" s="151">
        <v>376</v>
      </c>
      <c r="R9" s="146">
        <f t="shared" si="6"/>
        <v>75.2</v>
      </c>
      <c r="S9" s="148">
        <v>100</v>
      </c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29" si="9">D10+K10+M10+O10+Q10+T10+S10</f>
        <v>1518</v>
      </c>
      <c r="C10" s="146">
        <f t="shared" si="0"/>
        <v>79.936808846761451</v>
      </c>
      <c r="D10" s="318">
        <f t="shared" si="1"/>
        <v>1478</v>
      </c>
      <c r="E10" s="146">
        <f t="shared" si="2"/>
        <v>89.90267639902676</v>
      </c>
      <c r="F10" s="148"/>
      <c r="G10" s="148">
        <v>1438</v>
      </c>
      <c r="H10" s="148"/>
      <c r="I10" s="148">
        <v>40</v>
      </c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>
        <v>40</v>
      </c>
      <c r="P10" s="146">
        <f t="shared" si="5"/>
        <v>15.686274509803921</v>
      </c>
      <c r="Q10" s="151"/>
      <c r="R10" s="146" t="e">
        <f t="shared" si="6"/>
        <v>#DIV/0!</v>
      </c>
      <c r="S10" s="148"/>
      <c r="T10" s="148"/>
      <c r="U10" s="151">
        <v>283</v>
      </c>
      <c r="V10" s="151">
        <v>800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3426</v>
      </c>
      <c r="C11" s="146">
        <f t="shared" si="0"/>
        <v>76.988764044943821</v>
      </c>
      <c r="D11" s="318">
        <f t="shared" si="1"/>
        <v>3313</v>
      </c>
      <c r="E11" s="146">
        <f t="shared" si="2"/>
        <v>87.18421052631578</v>
      </c>
      <c r="F11" s="148">
        <v>261</v>
      </c>
      <c r="G11" s="148">
        <v>3052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>
        <v>113</v>
      </c>
      <c r="T11" s="148"/>
      <c r="U11" s="151">
        <v>909</v>
      </c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510</v>
      </c>
      <c r="C12" s="146">
        <f t="shared" si="0"/>
        <v>67.549668874172184</v>
      </c>
      <c r="D12" s="318">
        <f t="shared" si="1"/>
        <v>510</v>
      </c>
      <c r="E12" s="146">
        <f t="shared" si="2"/>
        <v>71.729957805907176</v>
      </c>
      <c r="F12" s="148"/>
      <c r="G12" s="148">
        <v>510</v>
      </c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>
        <v>30</v>
      </c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2786</v>
      </c>
      <c r="C13" s="146">
        <f t="shared" si="0"/>
        <v>91.464215364412354</v>
      </c>
      <c r="D13" s="318">
        <f t="shared" si="1"/>
        <v>2339</v>
      </c>
      <c r="E13" s="146">
        <f t="shared" si="2"/>
        <v>100</v>
      </c>
      <c r="F13" s="148"/>
      <c r="G13" s="148">
        <v>2255</v>
      </c>
      <c r="H13" s="148">
        <v>20</v>
      </c>
      <c r="I13" s="148"/>
      <c r="J13" s="148">
        <v>64</v>
      </c>
      <c r="K13" s="149"/>
      <c r="L13" s="148">
        <f t="shared" si="3"/>
        <v>0</v>
      </c>
      <c r="M13" s="150">
        <v>35</v>
      </c>
      <c r="N13" s="146">
        <f t="shared" si="4"/>
        <v>77.777777777777786</v>
      </c>
      <c r="O13" s="151">
        <v>230</v>
      </c>
      <c r="P13" s="146">
        <f t="shared" si="5"/>
        <v>57.499999999999993</v>
      </c>
      <c r="Q13" s="151">
        <v>100</v>
      </c>
      <c r="R13" s="146">
        <f t="shared" si="6"/>
        <v>100</v>
      </c>
      <c r="S13" s="148">
        <v>82</v>
      </c>
      <c r="T13" s="148"/>
      <c r="U13" s="151">
        <v>630</v>
      </c>
      <c r="V13" s="151">
        <v>80</v>
      </c>
      <c r="W13" s="151">
        <v>2436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2100</v>
      </c>
      <c r="C14" s="146">
        <f t="shared" si="0"/>
        <v>72.438771990341493</v>
      </c>
      <c r="D14" s="318">
        <f t="shared" si="1"/>
        <v>2100</v>
      </c>
      <c r="E14" s="146">
        <f t="shared" si="2"/>
        <v>83.732057416267949</v>
      </c>
      <c r="F14" s="148">
        <v>650</v>
      </c>
      <c r="G14" s="148">
        <v>1450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>
        <v>500</v>
      </c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133</v>
      </c>
      <c r="C15" s="146">
        <f t="shared" si="0"/>
        <v>36.239782016348776</v>
      </c>
      <c r="D15" s="318">
        <f t="shared" si="1"/>
        <v>20</v>
      </c>
      <c r="E15" s="146">
        <f t="shared" si="2"/>
        <v>100</v>
      </c>
      <c r="F15" s="148"/>
      <c r="G15" s="148">
        <v>20</v>
      </c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>
        <v>98</v>
      </c>
      <c r="P15" s="146">
        <f t="shared" si="5"/>
        <v>52.406417112299465</v>
      </c>
      <c r="Q15" s="151">
        <v>15</v>
      </c>
      <c r="R15" s="146">
        <f t="shared" si="6"/>
        <v>9.375</v>
      </c>
      <c r="S15" s="148"/>
      <c r="T15" s="148"/>
      <c r="U15" s="151">
        <v>71</v>
      </c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1263</v>
      </c>
      <c r="C16" s="146">
        <f t="shared" si="0"/>
        <v>89.25795053003533</v>
      </c>
      <c r="D16" s="318">
        <f t="shared" si="1"/>
        <v>1113</v>
      </c>
      <c r="E16" s="146">
        <f t="shared" si="2"/>
        <v>91.604938271604937</v>
      </c>
      <c r="F16" s="148"/>
      <c r="G16" s="148">
        <v>1023</v>
      </c>
      <c r="H16" s="148">
        <v>90</v>
      </c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>
        <v>150</v>
      </c>
      <c r="P16" s="146">
        <f t="shared" si="5"/>
        <v>100</v>
      </c>
      <c r="Q16" s="151"/>
      <c r="R16" s="146" t="e">
        <f t="shared" si="6"/>
        <v>#DIV/0!</v>
      </c>
      <c r="S16" s="148"/>
      <c r="T16" s="148"/>
      <c r="U16" s="151">
        <v>291</v>
      </c>
      <c r="V16" s="151">
        <v>0</v>
      </c>
      <c r="W16" s="151">
        <v>0</v>
      </c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4" s="159" customFormat="1" ht="15.75" x14ac:dyDescent="0.25">
      <c r="A17" s="144" t="s">
        <v>49</v>
      </c>
      <c r="B17" s="145">
        <f t="shared" si="9"/>
        <v>60</v>
      </c>
      <c r="C17" s="146">
        <f t="shared" si="0"/>
        <v>34.285714285714285</v>
      </c>
      <c r="D17" s="318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>
        <v>60</v>
      </c>
      <c r="P17" s="146">
        <f t="shared" si="5"/>
        <v>34.285714285714285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4" s="159" customFormat="1" ht="15.75" x14ac:dyDescent="0.25">
      <c r="A18" s="144" t="s">
        <v>50</v>
      </c>
      <c r="B18" s="145">
        <f t="shared" si="9"/>
        <v>7705</v>
      </c>
      <c r="C18" s="146">
        <f t="shared" si="0"/>
        <v>96.832977252733443</v>
      </c>
      <c r="D18" s="318">
        <f t="shared" si="1"/>
        <v>6625</v>
      </c>
      <c r="E18" s="146">
        <f t="shared" si="2"/>
        <v>93.692547023051901</v>
      </c>
      <c r="F18" s="148">
        <v>2646</v>
      </c>
      <c r="G18" s="148">
        <v>3979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>
        <v>669</v>
      </c>
      <c r="R18" s="146">
        <f t="shared" si="6"/>
        <v>75.507900677200894</v>
      </c>
      <c r="S18" s="148">
        <v>411</v>
      </c>
      <c r="T18" s="148"/>
      <c r="U18" s="151">
        <v>1191</v>
      </c>
      <c r="V18" s="151">
        <v>905</v>
      </c>
      <c r="W18" s="151">
        <v>194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4" s="159" customFormat="1" ht="15.75" x14ac:dyDescent="0.25">
      <c r="A19" s="144" t="s">
        <v>51</v>
      </c>
      <c r="B19" s="145">
        <f t="shared" si="9"/>
        <v>535</v>
      </c>
      <c r="C19" s="146">
        <f t="shared" si="0"/>
        <v>72.297297297297305</v>
      </c>
      <c r="D19" s="318">
        <f t="shared" si="1"/>
        <v>535</v>
      </c>
      <c r="E19" s="146">
        <f t="shared" si="2"/>
        <v>87.704918032786878</v>
      </c>
      <c r="F19" s="148"/>
      <c r="G19" s="148">
        <v>515</v>
      </c>
      <c r="H19" s="148">
        <v>20</v>
      </c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>
        <v>220</v>
      </c>
      <c r="W19" s="151">
        <v>500</v>
      </c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4" s="159" customFormat="1" ht="15.75" x14ac:dyDescent="0.25">
      <c r="A20" s="144" t="s">
        <v>52</v>
      </c>
      <c r="B20" s="145">
        <f t="shared" si="9"/>
        <v>368</v>
      </c>
      <c r="C20" s="146">
        <f t="shared" si="0"/>
        <v>88.038277511961724</v>
      </c>
      <c r="D20" s="318">
        <f t="shared" si="1"/>
        <v>368</v>
      </c>
      <c r="E20" s="146">
        <f t="shared" si="2"/>
        <v>88.038277511961724</v>
      </c>
      <c r="F20" s="148"/>
      <c r="G20" s="148">
        <v>277</v>
      </c>
      <c r="H20" s="148">
        <v>69</v>
      </c>
      <c r="I20" s="148"/>
      <c r="J20" s="148">
        <v>22</v>
      </c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>
        <v>51</v>
      </c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4" s="159" customFormat="1" ht="15" customHeight="1" x14ac:dyDescent="0.25">
      <c r="A21" s="144" t="s">
        <v>53</v>
      </c>
      <c r="B21" s="145">
        <f t="shared" si="9"/>
        <v>0</v>
      </c>
      <c r="C21" s="146">
        <f t="shared" si="0"/>
        <v>0</v>
      </c>
      <c r="D21" s="318">
        <f t="shared" si="1"/>
        <v>0</v>
      </c>
      <c r="E21" s="146" t="e">
        <f t="shared" si="2"/>
        <v>#DIV/0!</v>
      </c>
      <c r="F21" s="148"/>
      <c r="G21" s="148"/>
      <c r="H21" s="148"/>
      <c r="I21" s="148"/>
      <c r="J21" s="148"/>
      <c r="K21" s="149"/>
      <c r="L21" s="148" t="e">
        <f t="shared" si="3"/>
        <v>#DIV/0!</v>
      </c>
      <c r="M21" s="150"/>
      <c r="N21" s="146" t="e">
        <f t="shared" si="4"/>
        <v>#DIV/0!</v>
      </c>
      <c r="O21" s="151"/>
      <c r="P21" s="146" t="e">
        <f t="shared" si="5"/>
        <v>#DIV/0!</v>
      </c>
      <c r="Q21" s="151"/>
      <c r="R21" s="146">
        <f t="shared" si="6"/>
        <v>0</v>
      </c>
      <c r="S21" s="148"/>
      <c r="T21" s="148"/>
      <c r="U21" s="151"/>
      <c r="V21" s="151"/>
      <c r="W21" s="151"/>
      <c r="X21" s="152" t="s">
        <v>53</v>
      </c>
      <c r="Y21" s="153">
        <f t="shared" si="7"/>
        <v>58</v>
      </c>
      <c r="Z21" s="151"/>
      <c r="AA21" s="148"/>
      <c r="AB21" s="151"/>
      <c r="AC21" s="151"/>
      <c r="AD21" s="151"/>
      <c r="AE21" s="151">
        <v>58</v>
      </c>
      <c r="AF21" s="151"/>
      <c r="AG21" s="151"/>
      <c r="AH21" s="151"/>
      <c r="AI21" s="154">
        <v>39</v>
      </c>
      <c r="AJ21" s="155">
        <v>238</v>
      </c>
      <c r="AK21" s="155"/>
      <c r="AL21" s="155"/>
      <c r="AM21" s="155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7"/>
      <c r="AY21" s="155"/>
      <c r="AZ21" s="155"/>
      <c r="BA21" s="155"/>
      <c r="BB21" s="160"/>
    </row>
    <row r="22" spans="1:54" s="266" customFormat="1" ht="15.75" x14ac:dyDescent="0.25">
      <c r="A22" s="152" t="s">
        <v>54</v>
      </c>
      <c r="B22" s="145">
        <f t="shared" si="9"/>
        <v>0</v>
      </c>
      <c r="C22" s="146">
        <f t="shared" si="0"/>
        <v>0</v>
      </c>
      <c r="D22" s="318">
        <f t="shared" si="1"/>
        <v>0</v>
      </c>
      <c r="E22" s="146" t="e">
        <f t="shared" si="2"/>
        <v>#DIV/0!</v>
      </c>
      <c r="F22" s="148"/>
      <c r="G22" s="148"/>
      <c r="H22" s="148"/>
      <c r="I22" s="148"/>
      <c r="J22" s="148"/>
      <c r="K22" s="149"/>
      <c r="L22" s="148">
        <f t="shared" si="3"/>
        <v>0</v>
      </c>
      <c r="M22" s="150"/>
      <c r="N22" s="148" t="e">
        <f t="shared" si="4"/>
        <v>#DIV/0!</v>
      </c>
      <c r="O22" s="151"/>
      <c r="P22" s="146" t="e">
        <f t="shared" si="5"/>
        <v>#DIV/0!</v>
      </c>
      <c r="Q22" s="151"/>
      <c r="R22" s="146" t="e">
        <f t="shared" si="6"/>
        <v>#DIV/0!</v>
      </c>
      <c r="S22" s="148"/>
      <c r="T22" s="148"/>
      <c r="U22" s="151"/>
      <c r="V22" s="151"/>
      <c r="W22" s="151"/>
      <c r="X22" s="152" t="s">
        <v>54</v>
      </c>
      <c r="Y22" s="153">
        <f t="shared" si="7"/>
        <v>83.33</v>
      </c>
      <c r="Z22" s="162"/>
      <c r="AA22" s="148"/>
      <c r="AB22" s="151">
        <v>83.33</v>
      </c>
      <c r="AC22" s="151"/>
      <c r="AD22" s="151"/>
      <c r="AE22" s="151"/>
      <c r="AF22" s="151"/>
      <c r="AG22" s="151"/>
      <c r="AH22" s="162"/>
      <c r="AI22" s="261"/>
      <c r="AJ22" s="262"/>
      <c r="AK22" s="262"/>
      <c r="AL22" s="262"/>
      <c r="AM22" s="262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4"/>
      <c r="AY22" s="262"/>
      <c r="AZ22" s="262"/>
      <c r="BA22" s="262"/>
      <c r="BB22" s="265"/>
    </row>
    <row r="23" spans="1:54" s="266" customFormat="1" ht="15.75" x14ac:dyDescent="0.25">
      <c r="A23" s="152" t="s">
        <v>55</v>
      </c>
      <c r="B23" s="145">
        <f t="shared" si="9"/>
        <v>0</v>
      </c>
      <c r="C23" s="146">
        <f t="shared" si="0"/>
        <v>0</v>
      </c>
      <c r="D23" s="318">
        <f t="shared" si="1"/>
        <v>0</v>
      </c>
      <c r="E23" s="146" t="e">
        <f t="shared" si="2"/>
        <v>#DIV/0!</v>
      </c>
      <c r="F23" s="148"/>
      <c r="G23" s="148"/>
      <c r="H23" s="148"/>
      <c r="I23" s="148"/>
      <c r="J23" s="148"/>
      <c r="K23" s="149"/>
      <c r="L23" s="148">
        <f t="shared" si="3"/>
        <v>0</v>
      </c>
      <c r="M23" s="150"/>
      <c r="N23" s="148" t="e">
        <f t="shared" si="4"/>
        <v>#DIV/0!</v>
      </c>
      <c r="O23" s="151"/>
      <c r="P23" s="146" t="e">
        <f t="shared" si="5"/>
        <v>#DIV/0!</v>
      </c>
      <c r="Q23" s="151"/>
      <c r="R23" s="146" t="e">
        <f t="shared" si="6"/>
        <v>#DIV/0!</v>
      </c>
      <c r="S23" s="148"/>
      <c r="T23" s="148"/>
      <c r="U23" s="151"/>
      <c r="V23" s="151"/>
      <c r="W23" s="151"/>
      <c r="X23" s="152" t="s">
        <v>55</v>
      </c>
      <c r="Y23" s="153">
        <f t="shared" si="7"/>
        <v>78</v>
      </c>
      <c r="Z23" s="162"/>
      <c r="AA23" s="148"/>
      <c r="AB23" s="151">
        <v>78</v>
      </c>
      <c r="AC23" s="151"/>
      <c r="AD23" s="151"/>
      <c r="AE23" s="151"/>
      <c r="AF23" s="151"/>
      <c r="AG23" s="151"/>
      <c r="AH23" s="162"/>
      <c r="AI23" s="261"/>
      <c r="AJ23" s="262"/>
      <c r="AK23" s="262"/>
      <c r="AL23" s="262"/>
      <c r="AM23" s="262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4"/>
      <c r="AY23" s="262"/>
      <c r="AZ23" s="262"/>
      <c r="BA23" s="262"/>
      <c r="BB23" s="265"/>
    </row>
    <row r="24" spans="1:54" s="266" customFormat="1" ht="15.75" x14ac:dyDescent="0.25">
      <c r="A24" s="152" t="s">
        <v>56</v>
      </c>
      <c r="B24" s="145">
        <f t="shared" si="9"/>
        <v>0</v>
      </c>
      <c r="C24" s="146" t="e">
        <f t="shared" si="0"/>
        <v>#DIV/0!</v>
      </c>
      <c r="D24" s="318">
        <f t="shared" si="1"/>
        <v>0</v>
      </c>
      <c r="E24" s="146" t="e">
        <f t="shared" si="2"/>
        <v>#DIV/0!</v>
      </c>
      <c r="F24" s="148"/>
      <c r="G24" s="148"/>
      <c r="H24" s="148"/>
      <c r="I24" s="148"/>
      <c r="J24" s="148"/>
      <c r="K24" s="149"/>
      <c r="L24" s="148" t="e">
        <f t="shared" si="3"/>
        <v>#DIV/0!</v>
      </c>
      <c r="M24" s="150"/>
      <c r="N24" s="148" t="e">
        <f t="shared" si="4"/>
        <v>#DIV/0!</v>
      </c>
      <c r="O24" s="151"/>
      <c r="P24" s="146" t="e">
        <f t="shared" si="5"/>
        <v>#DIV/0!</v>
      </c>
      <c r="Q24" s="151"/>
      <c r="R24" s="146" t="e">
        <f t="shared" si="6"/>
        <v>#DIV/0!</v>
      </c>
      <c r="S24" s="148"/>
      <c r="T24" s="148"/>
      <c r="U24" s="151"/>
      <c r="V24" s="151"/>
      <c r="W24" s="151"/>
      <c r="X24" s="152" t="s">
        <v>56</v>
      </c>
      <c r="Y24" s="153">
        <f t="shared" si="7"/>
        <v>0</v>
      </c>
      <c r="Z24" s="162"/>
      <c r="AA24" s="148"/>
      <c r="AB24" s="151"/>
      <c r="AC24" s="151"/>
      <c r="AD24" s="151"/>
      <c r="AE24" s="151"/>
      <c r="AF24" s="151"/>
      <c r="AG24" s="151"/>
      <c r="AH24" s="162"/>
      <c r="AI24" s="261"/>
      <c r="AJ24" s="262"/>
      <c r="AK24" s="262"/>
      <c r="AL24" s="262"/>
      <c r="AM24" s="262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4"/>
      <c r="AY24" s="262"/>
      <c r="AZ24" s="262"/>
      <c r="BA24" s="262"/>
      <c r="BB24" s="265"/>
    </row>
    <row r="25" spans="1:54" s="266" customFormat="1" ht="15.75" x14ac:dyDescent="0.25">
      <c r="A25" s="152" t="s">
        <v>57</v>
      </c>
      <c r="B25" s="145">
        <f t="shared" si="9"/>
        <v>0</v>
      </c>
      <c r="C25" s="146">
        <f t="shared" si="0"/>
        <v>0</v>
      </c>
      <c r="D25" s="318">
        <f t="shared" si="1"/>
        <v>0</v>
      </c>
      <c r="E25" s="146" t="e">
        <f t="shared" si="2"/>
        <v>#DIV/0!</v>
      </c>
      <c r="F25" s="148"/>
      <c r="G25" s="148"/>
      <c r="H25" s="148"/>
      <c r="I25" s="148"/>
      <c r="J25" s="148"/>
      <c r="K25" s="149"/>
      <c r="L25" s="148">
        <f t="shared" si="3"/>
        <v>0</v>
      </c>
      <c r="M25" s="150"/>
      <c r="N25" s="148">
        <f t="shared" si="4"/>
        <v>0</v>
      </c>
      <c r="O25" s="151"/>
      <c r="P25" s="146" t="e">
        <f t="shared" si="5"/>
        <v>#DIV/0!</v>
      </c>
      <c r="Q25" s="151"/>
      <c r="R25" s="146" t="e">
        <f t="shared" si="6"/>
        <v>#DIV/0!</v>
      </c>
      <c r="S25" s="148"/>
      <c r="T25" s="148"/>
      <c r="U25" s="151"/>
      <c r="V25" s="151"/>
      <c r="W25" s="151"/>
      <c r="X25" s="152" t="s">
        <v>57</v>
      </c>
      <c r="Y25" s="153">
        <f t="shared" si="7"/>
        <v>115</v>
      </c>
      <c r="Z25" s="162"/>
      <c r="AA25" s="148"/>
      <c r="AB25" s="151">
        <v>100</v>
      </c>
      <c r="AC25" s="151">
        <v>15</v>
      </c>
      <c r="AD25" s="151"/>
      <c r="AE25" s="151"/>
      <c r="AF25" s="151"/>
      <c r="AG25" s="151"/>
      <c r="AH25" s="162"/>
      <c r="AI25" s="261"/>
      <c r="AJ25" s="262"/>
      <c r="AK25" s="262"/>
      <c r="AL25" s="262"/>
      <c r="AM25" s="262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4"/>
      <c r="AY25" s="262"/>
      <c r="AZ25" s="262"/>
      <c r="BA25" s="262"/>
      <c r="BB25" s="265"/>
    </row>
    <row r="26" spans="1:54" s="266" customFormat="1" ht="15.75" x14ac:dyDescent="0.25">
      <c r="A26" s="152" t="s">
        <v>58</v>
      </c>
      <c r="B26" s="145">
        <f t="shared" si="9"/>
        <v>0</v>
      </c>
      <c r="C26" s="146">
        <f t="shared" si="0"/>
        <v>0</v>
      </c>
      <c r="D26" s="318">
        <f t="shared" si="1"/>
        <v>0</v>
      </c>
      <c r="E26" s="146" t="e">
        <f t="shared" si="2"/>
        <v>#DIV/0!</v>
      </c>
      <c r="F26" s="148"/>
      <c r="G26" s="148"/>
      <c r="H26" s="148"/>
      <c r="I26" s="148"/>
      <c r="J26" s="148"/>
      <c r="K26" s="149"/>
      <c r="L26" s="148">
        <f t="shared" si="3"/>
        <v>0</v>
      </c>
      <c r="M26" s="150"/>
      <c r="N26" s="148" t="e">
        <f t="shared" si="4"/>
        <v>#DIV/0!</v>
      </c>
      <c r="O26" s="151"/>
      <c r="P26" s="146" t="e">
        <f t="shared" si="5"/>
        <v>#DIV/0!</v>
      </c>
      <c r="Q26" s="151"/>
      <c r="R26" s="146" t="e">
        <f t="shared" si="6"/>
        <v>#DIV/0!</v>
      </c>
      <c r="S26" s="148"/>
      <c r="T26" s="148"/>
      <c r="U26" s="151"/>
      <c r="V26" s="151"/>
      <c r="W26" s="151"/>
      <c r="X26" s="152" t="s">
        <v>58</v>
      </c>
      <c r="Y26" s="153">
        <f t="shared" si="7"/>
        <v>7</v>
      </c>
      <c r="Z26" s="162"/>
      <c r="AA26" s="148"/>
      <c r="AB26" s="151">
        <v>7</v>
      </c>
      <c r="AC26" s="151"/>
      <c r="AD26" s="151"/>
      <c r="AE26" s="151"/>
      <c r="AF26" s="151"/>
      <c r="AG26" s="151"/>
      <c r="AH26" s="162"/>
      <c r="AI26" s="261"/>
      <c r="AJ26" s="262"/>
      <c r="AK26" s="262"/>
      <c r="AL26" s="262"/>
      <c r="AM26" s="262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4"/>
      <c r="AY26" s="262"/>
      <c r="AZ26" s="262"/>
      <c r="BA26" s="262"/>
      <c r="BB26" s="265"/>
    </row>
    <row r="27" spans="1:54" s="266" customFormat="1" ht="15.75" x14ac:dyDescent="0.25">
      <c r="A27" s="152" t="s">
        <v>59</v>
      </c>
      <c r="B27" s="145">
        <f t="shared" si="9"/>
        <v>0</v>
      </c>
      <c r="C27" s="146">
        <f t="shared" si="0"/>
        <v>0</v>
      </c>
      <c r="D27" s="318">
        <f t="shared" si="1"/>
        <v>0</v>
      </c>
      <c r="E27" s="146" t="e">
        <f t="shared" si="2"/>
        <v>#DIV/0!</v>
      </c>
      <c r="F27" s="148"/>
      <c r="G27" s="148"/>
      <c r="H27" s="148"/>
      <c r="I27" s="148"/>
      <c r="J27" s="148"/>
      <c r="K27" s="149"/>
      <c r="L27" s="148">
        <f t="shared" si="3"/>
        <v>0</v>
      </c>
      <c r="M27" s="150"/>
      <c r="N27" s="148">
        <f t="shared" si="4"/>
        <v>0</v>
      </c>
      <c r="O27" s="151"/>
      <c r="P27" s="146" t="e">
        <f t="shared" si="5"/>
        <v>#DIV/0!</v>
      </c>
      <c r="Q27" s="151"/>
      <c r="R27" s="146" t="e">
        <f t="shared" si="6"/>
        <v>#DIV/0!</v>
      </c>
      <c r="S27" s="148"/>
      <c r="T27" s="148"/>
      <c r="U27" s="151"/>
      <c r="V27" s="151"/>
      <c r="W27" s="151"/>
      <c r="X27" s="152" t="s">
        <v>59</v>
      </c>
      <c r="Y27" s="153">
        <f t="shared" si="7"/>
        <v>66</v>
      </c>
      <c r="Z27" s="162"/>
      <c r="AA27" s="148"/>
      <c r="AB27" s="151">
        <v>50</v>
      </c>
      <c r="AC27" s="151">
        <v>16</v>
      </c>
      <c r="AD27" s="151"/>
      <c r="AE27" s="151"/>
      <c r="AF27" s="151"/>
      <c r="AG27" s="151"/>
      <c r="AH27" s="162"/>
      <c r="AI27" s="261"/>
      <c r="AJ27" s="262"/>
      <c r="AK27" s="262"/>
      <c r="AL27" s="262"/>
      <c r="AM27" s="262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4"/>
      <c r="AY27" s="262"/>
      <c r="AZ27" s="262"/>
      <c r="BA27" s="262"/>
      <c r="BB27" s="265"/>
    </row>
    <row r="28" spans="1:54" s="266" customFormat="1" ht="15.75" x14ac:dyDescent="0.25">
      <c r="A28" s="152" t="s">
        <v>61</v>
      </c>
      <c r="B28" s="145">
        <f t="shared" si="9"/>
        <v>0</v>
      </c>
      <c r="C28" s="146" t="e">
        <f t="shared" si="0"/>
        <v>#DIV/0!</v>
      </c>
      <c r="D28" s="318">
        <f t="shared" si="1"/>
        <v>0</v>
      </c>
      <c r="E28" s="146" t="e">
        <f t="shared" si="2"/>
        <v>#DIV/0!</v>
      </c>
      <c r="F28" s="148"/>
      <c r="G28" s="148"/>
      <c r="H28" s="148"/>
      <c r="I28" s="148"/>
      <c r="J28" s="148"/>
      <c r="K28" s="149"/>
      <c r="L28" s="148" t="e">
        <f t="shared" si="3"/>
        <v>#DIV/0!</v>
      </c>
      <c r="M28" s="150"/>
      <c r="N28" s="148" t="e">
        <f t="shared" si="4"/>
        <v>#DIV/0!</v>
      </c>
      <c r="O28" s="151"/>
      <c r="P28" s="146" t="e">
        <f t="shared" si="5"/>
        <v>#DIV/0!</v>
      </c>
      <c r="Q28" s="151"/>
      <c r="R28" s="146" t="e">
        <f t="shared" si="6"/>
        <v>#DIV/0!</v>
      </c>
      <c r="S28" s="148"/>
      <c r="T28" s="148"/>
      <c r="U28" s="151"/>
      <c r="V28" s="151"/>
      <c r="W28" s="151"/>
      <c r="X28" s="152" t="s">
        <v>61</v>
      </c>
      <c r="Y28" s="153">
        <f t="shared" si="7"/>
        <v>0</v>
      </c>
      <c r="Z28" s="162"/>
      <c r="AA28" s="148"/>
      <c r="AB28" s="151"/>
      <c r="AC28" s="151"/>
      <c r="AD28" s="151"/>
      <c r="AE28" s="151"/>
      <c r="AF28" s="151"/>
      <c r="AG28" s="151"/>
      <c r="AH28" s="162"/>
      <c r="AI28" s="261"/>
      <c r="AJ28" s="262"/>
      <c r="AK28" s="262"/>
      <c r="AL28" s="262"/>
      <c r="AM28" s="262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4"/>
      <c r="AY28" s="262"/>
      <c r="AZ28" s="262"/>
      <c r="BA28" s="262"/>
      <c r="BB28" s="265"/>
    </row>
    <row r="29" spans="1:54" s="159" customFormat="1" ht="15.75" x14ac:dyDescent="0.25">
      <c r="A29" s="144"/>
      <c r="B29" s="145">
        <f t="shared" si="9"/>
        <v>0</v>
      </c>
      <c r="C29" s="146" t="e">
        <f t="shared" si="0"/>
        <v>#DIV/0!</v>
      </c>
      <c r="D29" s="318">
        <f t="shared" si="1"/>
        <v>0</v>
      </c>
      <c r="E29" s="146" t="e">
        <f t="shared" si="2"/>
        <v>#DIV/0!</v>
      </c>
      <c r="F29" s="148"/>
      <c r="G29" s="148"/>
      <c r="H29" s="148"/>
      <c r="I29" s="148"/>
      <c r="J29" s="148"/>
      <c r="K29" s="149"/>
      <c r="L29" s="148" t="e">
        <f t="shared" si="3"/>
        <v>#DIV/0!</v>
      </c>
      <c r="M29" s="150"/>
      <c r="N29" s="148" t="e">
        <f t="shared" si="4"/>
        <v>#DIV/0!</v>
      </c>
      <c r="O29" s="151"/>
      <c r="P29" s="146" t="e">
        <f t="shared" si="5"/>
        <v>#DIV/0!</v>
      </c>
      <c r="Q29" s="151"/>
      <c r="R29" s="148" t="e">
        <f t="shared" si="6"/>
        <v>#DIV/0!</v>
      </c>
      <c r="S29" s="148"/>
      <c r="T29" s="148"/>
      <c r="U29" s="151"/>
      <c r="V29" s="151"/>
      <c r="W29" s="151"/>
      <c r="X29" s="152"/>
      <c r="Y29" s="153">
        <f t="shared" si="7"/>
        <v>0</v>
      </c>
      <c r="Z29" s="162"/>
      <c r="AA29" s="148"/>
      <c r="AB29" s="151"/>
      <c r="AC29" s="151"/>
      <c r="AD29" s="151"/>
      <c r="AE29" s="151"/>
      <c r="AF29" s="151"/>
      <c r="AG29" s="151"/>
      <c r="AH29" s="162"/>
      <c r="AI29" s="154"/>
      <c r="AJ29" s="155"/>
      <c r="AK29" s="155"/>
      <c r="AL29" s="155"/>
      <c r="AM29" s="155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7"/>
      <c r="AY29" s="155"/>
      <c r="AZ29" s="155"/>
      <c r="BA29" s="155"/>
      <c r="BB29" s="160"/>
    </row>
    <row r="30" spans="1:54" s="273" customFormat="1" ht="21.6" customHeight="1" x14ac:dyDescent="0.25">
      <c r="A30" s="267" t="s">
        <v>64</v>
      </c>
      <c r="B30" s="145">
        <f>D30+K30+M30+O30+Q30+T30+S30</f>
        <v>25596</v>
      </c>
      <c r="C30" s="146">
        <f t="shared" si="0"/>
        <v>82.863564862041343</v>
      </c>
      <c r="D30" s="145">
        <f>F30+G30+H30+I30+J30</f>
        <v>22421</v>
      </c>
      <c r="E30" s="146">
        <f t="shared" si="2"/>
        <v>90.721858056162503</v>
      </c>
      <c r="F30" s="145">
        <f t="shared" ref="F30:K30" si="10">SUM(F6:F29)</f>
        <v>3727</v>
      </c>
      <c r="G30" s="145">
        <f t="shared" si="10"/>
        <v>18289</v>
      </c>
      <c r="H30" s="145">
        <f t="shared" si="10"/>
        <v>259</v>
      </c>
      <c r="I30" s="145">
        <f t="shared" si="10"/>
        <v>40</v>
      </c>
      <c r="J30" s="145">
        <f t="shared" si="10"/>
        <v>106</v>
      </c>
      <c r="K30" s="268">
        <f t="shared" si="10"/>
        <v>0</v>
      </c>
      <c r="L30" s="148">
        <f t="shared" si="3"/>
        <v>0</v>
      </c>
      <c r="M30" s="268">
        <f>SUM(M6:M29)</f>
        <v>40</v>
      </c>
      <c r="N30" s="148">
        <f t="shared" si="4"/>
        <v>43.01075268817204</v>
      </c>
      <c r="O30" s="269">
        <f>SUM(O6:O29)</f>
        <v>698</v>
      </c>
      <c r="P30" s="146">
        <f t="shared" si="5"/>
        <v>44.629156010230183</v>
      </c>
      <c r="Q30" s="145">
        <f>SUM(Q6:Q29)</f>
        <v>1431</v>
      </c>
      <c r="R30" s="148">
        <f t="shared" si="6"/>
        <v>54.869631901840485</v>
      </c>
      <c r="S30" s="145">
        <f>SUM(S6:S29)</f>
        <v>956</v>
      </c>
      <c r="T30" s="145">
        <f>SUM(T6:T29)</f>
        <v>50</v>
      </c>
      <c r="U30" s="145">
        <f>SUM(U6:U29)</f>
        <v>4283</v>
      </c>
      <c r="V30" s="145">
        <f>SUM(V6:V29)</f>
        <v>5391</v>
      </c>
      <c r="W30" s="145">
        <f>SUM(W6:W29)</f>
        <v>6300</v>
      </c>
      <c r="X30" s="271" t="s">
        <v>35</v>
      </c>
      <c r="Y30" s="153">
        <f t="shared" si="7"/>
        <v>30889.33</v>
      </c>
      <c r="Z30" s="153">
        <f t="shared" ref="Z30:AH30" si="11">SUM(Z6:Z29)</f>
        <v>24714</v>
      </c>
      <c r="AA30" s="153">
        <f t="shared" si="11"/>
        <v>0</v>
      </c>
      <c r="AB30" s="153">
        <f>SUM(AB6:AB29)</f>
        <v>478.33</v>
      </c>
      <c r="AC30" s="153">
        <f t="shared" si="11"/>
        <v>93</v>
      </c>
      <c r="AD30" s="153">
        <f t="shared" si="11"/>
        <v>1564</v>
      </c>
      <c r="AE30" s="153">
        <f t="shared" si="11"/>
        <v>2608</v>
      </c>
      <c r="AF30" s="153">
        <f t="shared" si="11"/>
        <v>600</v>
      </c>
      <c r="AG30" s="153">
        <f t="shared" si="11"/>
        <v>832</v>
      </c>
      <c r="AH30" s="153">
        <f t="shared" si="11"/>
        <v>5225</v>
      </c>
      <c r="AI30" s="272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</row>
    <row r="31" spans="1:54" s="263" customFormat="1" ht="31.9" customHeight="1" x14ac:dyDescent="0.25">
      <c r="A31" s="151" t="s">
        <v>36</v>
      </c>
      <c r="B31" s="148">
        <v>26464</v>
      </c>
      <c r="C31" s="148">
        <v>86.681952178185398</v>
      </c>
      <c r="D31" s="148">
        <v>23958</v>
      </c>
      <c r="E31" s="148">
        <v>94.602171767028636</v>
      </c>
      <c r="F31" s="148">
        <v>2275</v>
      </c>
      <c r="G31" s="148">
        <v>20963</v>
      </c>
      <c r="H31" s="148">
        <v>578</v>
      </c>
      <c r="I31" s="148">
        <v>0</v>
      </c>
      <c r="J31" s="148">
        <v>142</v>
      </c>
      <c r="K31" s="161">
        <v>8</v>
      </c>
      <c r="L31" s="148">
        <v>3.2</v>
      </c>
      <c r="M31" s="161">
        <v>37</v>
      </c>
      <c r="N31" s="274">
        <v>33.333333333333329</v>
      </c>
      <c r="O31" s="275">
        <v>941</v>
      </c>
      <c r="P31" s="263">
        <v>62.400530503978779</v>
      </c>
      <c r="Q31" s="148">
        <v>923</v>
      </c>
      <c r="R31" s="146">
        <v>47.455012853470436</v>
      </c>
      <c r="S31" s="148">
        <v>597</v>
      </c>
      <c r="T31" s="148">
        <v>0</v>
      </c>
      <c r="U31" s="148">
        <v>6084</v>
      </c>
      <c r="V31" s="148">
        <v>5406</v>
      </c>
      <c r="W31" s="148">
        <v>6075</v>
      </c>
      <c r="X31" s="321"/>
      <c r="Y31" s="321"/>
      <c r="Z31" s="317"/>
      <c r="AA31" s="277"/>
      <c r="AB31" s="278"/>
      <c r="AC31" s="321"/>
      <c r="AD31" s="321"/>
      <c r="AE31" s="321"/>
      <c r="AF31" s="321"/>
      <c r="AG31" s="321"/>
      <c r="AH31" s="321"/>
      <c r="AI31" s="279"/>
    </row>
    <row r="32" spans="1:54" s="283" customFormat="1" ht="21.75" customHeight="1" x14ac:dyDescent="0.25">
      <c r="A32" s="280" t="s">
        <v>37</v>
      </c>
      <c r="B32" s="145">
        <f>B30-B31</f>
        <v>-868</v>
      </c>
      <c r="C32" s="145"/>
      <c r="D32" s="145">
        <f>F32+G32+H32+J32</f>
        <v>-1577</v>
      </c>
      <c r="E32" s="145">
        <f t="shared" ref="E32:J32" si="12">E30-E31</f>
        <v>-3.8803137108661332</v>
      </c>
      <c r="F32" s="145">
        <f t="shared" si="12"/>
        <v>1452</v>
      </c>
      <c r="G32" s="145">
        <f t="shared" si="12"/>
        <v>-2674</v>
      </c>
      <c r="H32" s="145">
        <f t="shared" si="12"/>
        <v>-319</v>
      </c>
      <c r="I32" s="145">
        <f t="shared" si="12"/>
        <v>40</v>
      </c>
      <c r="J32" s="145">
        <f t="shared" si="12"/>
        <v>-36</v>
      </c>
      <c r="K32" s="268">
        <f>K30-K31</f>
        <v>-8</v>
      </c>
      <c r="L32" s="148"/>
      <c r="M32" s="268">
        <f>M30-M31</f>
        <v>3</v>
      </c>
      <c r="N32" s="148"/>
      <c r="O32" s="281">
        <f>O30-Q31</f>
        <v>-225</v>
      </c>
      <c r="P32" s="148"/>
      <c r="Q32" s="281">
        <f>Q30-S31</f>
        <v>834</v>
      </c>
      <c r="R32" s="148"/>
      <c r="S32" s="145">
        <f>S30-S31</f>
        <v>359</v>
      </c>
      <c r="T32" s="145">
        <f>T30-T31</f>
        <v>50</v>
      </c>
      <c r="U32" s="145">
        <f>U30-U31</f>
        <v>-1801</v>
      </c>
      <c r="V32" s="145">
        <f>V30-V31</f>
        <v>-15</v>
      </c>
      <c r="W32" s="145">
        <f>W30-W31</f>
        <v>225</v>
      </c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82"/>
      <c r="AJ32" s="282"/>
      <c r="AO32" s="383"/>
      <c r="AP32" s="383"/>
      <c r="AQ32" s="383"/>
      <c r="AR32" s="383"/>
      <c r="AS32" s="383"/>
      <c r="AT32" s="383"/>
    </row>
    <row r="33" spans="1:36" x14ac:dyDescent="0.2">
      <c r="A33" s="245"/>
      <c r="B33" s="284" t="s">
        <v>85</v>
      </c>
      <c r="C33" s="285"/>
      <c r="D33" s="284" t="s">
        <v>86</v>
      </c>
      <c r="F33" s="286" t="s">
        <v>87</v>
      </c>
      <c r="Q33" s="288"/>
      <c r="R33" s="288"/>
      <c r="S33" s="288"/>
      <c r="T33" s="288"/>
      <c r="Z33" s="289"/>
    </row>
    <row r="34" spans="1:36" x14ac:dyDescent="0.2">
      <c r="A34" s="245" t="s">
        <v>84</v>
      </c>
      <c r="B34" s="290">
        <v>10</v>
      </c>
      <c r="D34" s="290">
        <v>25</v>
      </c>
      <c r="O34" s="291"/>
    </row>
    <row r="35" spans="1:36" x14ac:dyDescent="0.2">
      <c r="A35" s="245"/>
      <c r="Y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</row>
    <row r="36" spans="1:36" x14ac:dyDescent="0.2">
      <c r="A36" s="245" t="s">
        <v>88</v>
      </c>
      <c r="D36" s="290">
        <v>5</v>
      </c>
      <c r="G36" s="291"/>
      <c r="Q36" s="291"/>
    </row>
    <row r="38" spans="1:36" x14ac:dyDescent="0.2">
      <c r="A38" s="245" t="s">
        <v>89</v>
      </c>
      <c r="N38" s="290"/>
      <c r="AE38" s="288"/>
      <c r="AF38" s="288"/>
      <c r="AG38" s="288"/>
      <c r="AH38" s="288"/>
    </row>
    <row r="39" spans="1:36" x14ac:dyDescent="0.2">
      <c r="A39" s="245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AN3:AN5"/>
    <mergeCell ref="X3:X5"/>
    <mergeCell ref="Y3:Y5"/>
    <mergeCell ref="Z3:Z5"/>
    <mergeCell ref="AA3:AA5"/>
    <mergeCell ref="AB3:AB5"/>
    <mergeCell ref="AC3:AC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" right="0" top="0.74803149606299213" bottom="0.19685039370078741" header="0.31496062992125984" footer="0.31496062992125984"/>
  <pageSetup paperSize="9"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selection sqref="A1:XFD1048576"/>
    </sheetView>
  </sheetViews>
  <sheetFormatPr defaultColWidth="8.7109375" defaultRowHeight="12.75" x14ac:dyDescent="0.2"/>
  <cols>
    <col min="1" max="1" width="26.85546875" style="1" customWidth="1"/>
    <col min="2" max="2" width="8.140625" style="2" customWidth="1"/>
    <col min="3" max="3" width="8" style="1" customWidth="1"/>
    <col min="4" max="4" width="9.5703125" style="2" customWidth="1"/>
    <col min="5" max="5" width="9.140625" style="1" customWidth="1"/>
    <col min="6" max="6" width="10.140625" style="1" customWidth="1"/>
    <col min="7" max="7" width="8.7109375" style="1" customWidth="1"/>
    <col min="8" max="8" width="7.5703125" style="1" customWidth="1"/>
    <col min="9" max="9" width="10.5703125" style="1" customWidth="1"/>
    <col min="10" max="10" width="8.7109375" style="1" customWidth="1"/>
    <col min="11" max="11" width="8.5703125" style="1" customWidth="1"/>
    <col min="12" max="12" width="9" style="3" customWidth="1"/>
    <col min="13" max="13" width="7.7109375" style="1" customWidth="1"/>
    <col min="14" max="14" width="9" style="1" customWidth="1"/>
    <col min="15" max="15" width="8.140625" style="1" customWidth="1"/>
    <col min="16" max="16" width="8.85546875" style="1" customWidth="1"/>
    <col min="17" max="17" width="9.140625" style="1" customWidth="1"/>
    <col min="18" max="18" width="10.140625" style="1" customWidth="1"/>
    <col min="19" max="19" width="8.425781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4.7109375" style="1" customWidth="1"/>
    <col min="24" max="24" width="26.140625" style="1" customWidth="1"/>
    <col min="25" max="25" width="12.85546875" style="1" customWidth="1"/>
    <col min="26" max="26" width="17.42578125" style="4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5"/>
      <c r="B1" s="6"/>
      <c r="C1" s="5"/>
      <c r="D1" s="5"/>
      <c r="E1" s="5"/>
      <c r="F1" s="323" t="s">
        <v>0</v>
      </c>
      <c r="G1" s="323"/>
      <c r="H1" s="323"/>
      <c r="I1" s="323"/>
      <c r="J1" s="323"/>
      <c r="K1" s="323"/>
      <c r="L1" s="323"/>
      <c r="M1" s="323"/>
      <c r="N1" s="5"/>
      <c r="O1" s="335"/>
      <c r="P1" s="336"/>
      <c r="Q1" s="336"/>
      <c r="R1" s="336"/>
      <c r="S1" s="336"/>
      <c r="T1" s="336"/>
      <c r="U1" s="336"/>
      <c r="V1" s="336"/>
      <c r="W1" s="75"/>
      <c r="X1" s="5"/>
      <c r="Y1" s="5"/>
      <c r="Z1" s="6"/>
      <c r="AA1" s="5"/>
      <c r="AB1" s="5"/>
      <c r="AC1" s="5"/>
      <c r="AD1" s="5"/>
      <c r="AE1" s="5"/>
      <c r="AF1" s="5"/>
      <c r="AG1" s="5"/>
      <c r="AH1" s="5"/>
      <c r="AI1" s="9"/>
      <c r="AJ1" s="9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6" ht="20.25" customHeight="1" x14ac:dyDescent="0.25">
      <c r="A2" s="5"/>
      <c r="B2" s="11"/>
      <c r="C2" s="12" t="s">
        <v>1</v>
      </c>
      <c r="D2" s="72"/>
      <c r="E2" s="13"/>
      <c r="F2" s="13"/>
      <c r="G2" s="328" t="s">
        <v>63</v>
      </c>
      <c r="H2" s="329"/>
      <c r="I2" s="329"/>
      <c r="J2" s="329"/>
      <c r="K2" s="329"/>
      <c r="L2" s="330"/>
      <c r="M2" s="14"/>
      <c r="N2" s="72"/>
      <c r="O2" s="337"/>
      <c r="P2" s="338"/>
      <c r="Q2" s="338"/>
      <c r="R2" s="338"/>
      <c r="S2" s="338"/>
      <c r="T2" s="338"/>
      <c r="U2" s="338"/>
      <c r="V2" s="339"/>
      <c r="W2" s="75"/>
      <c r="X2" s="327" t="s">
        <v>2</v>
      </c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9"/>
      <c r="AJ2" s="9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6" ht="19.899999999999999" customHeight="1" x14ac:dyDescent="0.2">
      <c r="A3" s="324" t="s">
        <v>3</v>
      </c>
      <c r="B3" s="324" t="s">
        <v>4</v>
      </c>
      <c r="C3" s="343"/>
      <c r="D3" s="324" t="s">
        <v>5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2"/>
      <c r="U3" s="324" t="s">
        <v>6</v>
      </c>
      <c r="V3" s="324" t="s">
        <v>7</v>
      </c>
      <c r="W3" s="324" t="s">
        <v>8</v>
      </c>
      <c r="X3" s="340" t="s">
        <v>3</v>
      </c>
      <c r="Y3" s="324" t="s">
        <v>9</v>
      </c>
      <c r="Z3" s="324" t="s">
        <v>10</v>
      </c>
      <c r="AA3" s="324" t="s">
        <v>11</v>
      </c>
      <c r="AB3" s="324" t="s">
        <v>12</v>
      </c>
      <c r="AC3" s="324" t="s">
        <v>13</v>
      </c>
      <c r="AD3" s="324" t="s">
        <v>14</v>
      </c>
      <c r="AE3" s="324" t="s">
        <v>15</v>
      </c>
      <c r="AF3" s="324" t="s">
        <v>16</v>
      </c>
      <c r="AG3" s="324" t="s">
        <v>17</v>
      </c>
      <c r="AH3" s="324" t="s">
        <v>18</v>
      </c>
      <c r="AI3" s="9"/>
      <c r="AJ3" s="9"/>
      <c r="AK3" s="10"/>
      <c r="AL3" s="10"/>
      <c r="AM3" s="10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10"/>
      <c r="AY3" s="10"/>
      <c r="AZ3" s="10"/>
      <c r="BA3" s="10"/>
      <c r="BB3" s="10"/>
    </row>
    <row r="4" spans="1:56" s="16" customFormat="1" ht="67.5" customHeight="1" x14ac:dyDescent="0.2">
      <c r="A4" s="325"/>
      <c r="B4" s="344"/>
      <c r="C4" s="345"/>
      <c r="D4" s="333" t="s">
        <v>19</v>
      </c>
      <c r="E4" s="334"/>
      <c r="F4" s="324" t="s">
        <v>20</v>
      </c>
      <c r="G4" s="331"/>
      <c r="H4" s="331"/>
      <c r="I4" s="331"/>
      <c r="J4" s="332"/>
      <c r="K4" s="333" t="s">
        <v>21</v>
      </c>
      <c r="L4" s="334"/>
      <c r="M4" s="333" t="s">
        <v>22</v>
      </c>
      <c r="N4" s="334"/>
      <c r="O4" s="324" t="s">
        <v>23</v>
      </c>
      <c r="P4" s="332"/>
      <c r="Q4" s="324" t="s">
        <v>15</v>
      </c>
      <c r="R4" s="332"/>
      <c r="S4" s="74" t="s">
        <v>24</v>
      </c>
      <c r="T4" s="74" t="s">
        <v>16</v>
      </c>
      <c r="U4" s="325"/>
      <c r="V4" s="325"/>
      <c r="W4" s="325"/>
      <c r="X4" s="341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49"/>
      <c r="AJ4" s="349"/>
      <c r="AK4" s="10"/>
      <c r="AL4" s="10"/>
      <c r="AM4" s="10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10"/>
      <c r="AY4" s="10"/>
      <c r="AZ4" s="10"/>
      <c r="BA4" s="10"/>
      <c r="BB4" s="19"/>
      <c r="BC4" s="19"/>
      <c r="BD4" s="19"/>
    </row>
    <row r="5" spans="1:56" s="20" customFormat="1" ht="43.9" customHeight="1" x14ac:dyDescent="0.2">
      <c r="A5" s="326"/>
      <c r="B5" s="21" t="s">
        <v>25</v>
      </c>
      <c r="C5" s="22" t="s">
        <v>26</v>
      </c>
      <c r="D5" s="23" t="s">
        <v>25</v>
      </c>
      <c r="E5" s="24" t="s">
        <v>26</v>
      </c>
      <c r="F5" s="25" t="s">
        <v>27</v>
      </c>
      <c r="G5" s="25" t="s">
        <v>28</v>
      </c>
      <c r="H5" s="22" t="s">
        <v>29</v>
      </c>
      <c r="I5" s="23" t="s">
        <v>30</v>
      </c>
      <c r="J5" s="23" t="s">
        <v>31</v>
      </c>
      <c r="K5" s="26" t="s">
        <v>25</v>
      </c>
      <c r="L5" s="23" t="s">
        <v>32</v>
      </c>
      <c r="M5" s="26" t="s">
        <v>25</v>
      </c>
      <c r="N5" s="23" t="s">
        <v>32</v>
      </c>
      <c r="O5" s="23" t="s">
        <v>25</v>
      </c>
      <c r="P5" s="23" t="s">
        <v>32</v>
      </c>
      <c r="Q5" s="23" t="s">
        <v>25</v>
      </c>
      <c r="R5" s="23" t="s">
        <v>33</v>
      </c>
      <c r="S5" s="23"/>
      <c r="T5" s="23" t="s">
        <v>25</v>
      </c>
      <c r="U5" s="326"/>
      <c r="V5" s="326"/>
      <c r="W5" s="326"/>
      <c r="X5" s="342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27"/>
      <c r="AJ5" s="7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28"/>
      <c r="BB5" s="19"/>
    </row>
    <row r="6" spans="1:56" s="29" customFormat="1" ht="16.5" customHeight="1" x14ac:dyDescent="0.25">
      <c r="A6" s="30" t="s">
        <v>38</v>
      </c>
      <c r="B6" s="31" t="e">
        <f>D6+#REF!+K6+M6+O6+Q6+T6+S6</f>
        <v>#REF!</v>
      </c>
      <c r="C6" s="32" t="e">
        <f t="shared" ref="C6:C30" si="0">B6/Y6*100</f>
        <v>#REF!</v>
      </c>
      <c r="D6" s="73">
        <f t="shared" ref="D6:D30" si="1">F6+G6+H6+I6+J6</f>
        <v>0</v>
      </c>
      <c r="E6" s="32">
        <f t="shared" ref="E6:E30" si="2">D6/Z6*100</f>
        <v>0</v>
      </c>
      <c r="F6" s="33"/>
      <c r="G6" s="33"/>
      <c r="H6" s="33"/>
      <c r="I6" s="33"/>
      <c r="J6" s="33"/>
      <c r="K6" s="26"/>
      <c r="L6" s="33" t="e">
        <f t="shared" ref="L6:L30" si="3">K6/AB6*100</f>
        <v>#DIV/0!</v>
      </c>
      <c r="M6" s="34"/>
      <c r="N6" s="32" t="e">
        <f t="shared" ref="N6:N30" si="4">M6/AC6*100</f>
        <v>#DIV/0!</v>
      </c>
      <c r="O6" s="23"/>
      <c r="P6" s="32">
        <f t="shared" ref="P6:P30" si="5">O6/AD6*100</f>
        <v>0</v>
      </c>
      <c r="Q6" s="23"/>
      <c r="R6" s="32">
        <f t="shared" ref="R6:R30" si="6">Q6/AE6*100</f>
        <v>0</v>
      </c>
      <c r="S6" s="33"/>
      <c r="T6" s="33"/>
      <c r="U6" s="23"/>
      <c r="V6" s="23"/>
      <c r="W6" s="23"/>
      <c r="X6" s="35" t="s">
        <v>38</v>
      </c>
      <c r="Y6" s="36">
        <f t="shared" ref="Y6:Y30" si="7">SUM(Z6:AG6)</f>
        <v>1449</v>
      </c>
      <c r="Z6" s="23">
        <v>964</v>
      </c>
      <c r="AA6" s="33"/>
      <c r="AB6" s="23"/>
      <c r="AC6" s="23"/>
      <c r="AD6" s="23">
        <v>96</v>
      </c>
      <c r="AE6" s="23">
        <v>189</v>
      </c>
      <c r="AF6" s="23"/>
      <c r="AG6" s="23">
        <v>200</v>
      </c>
      <c r="AH6" s="23">
        <v>247</v>
      </c>
      <c r="AI6" s="37"/>
      <c r="AJ6" s="9"/>
      <c r="AK6" s="9"/>
      <c r="AL6" s="9"/>
      <c r="AM6" s="9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9"/>
      <c r="AZ6" s="9"/>
      <c r="BA6" s="9"/>
      <c r="BB6" s="40"/>
    </row>
    <row r="7" spans="1:56" s="29" customFormat="1" ht="15.75" x14ac:dyDescent="0.25">
      <c r="A7" s="30" t="s">
        <v>39</v>
      </c>
      <c r="B7" s="31" t="e">
        <f>D7+#REF!+K7+M7+O7+Q7+T7+S7</f>
        <v>#REF!</v>
      </c>
      <c r="C7" s="32" t="e">
        <f t="shared" si="0"/>
        <v>#REF!</v>
      </c>
      <c r="D7" s="73">
        <f t="shared" si="1"/>
        <v>0</v>
      </c>
      <c r="E7" s="32">
        <f t="shared" si="2"/>
        <v>0</v>
      </c>
      <c r="F7" s="33"/>
      <c r="G7" s="33"/>
      <c r="H7" s="33"/>
      <c r="I7" s="33"/>
      <c r="J7" s="33"/>
      <c r="K7" s="26"/>
      <c r="L7" s="33" t="e">
        <f t="shared" si="3"/>
        <v>#DIV/0!</v>
      </c>
      <c r="M7" s="34"/>
      <c r="N7" s="32" t="e">
        <f t="shared" si="4"/>
        <v>#DIV/0!</v>
      </c>
      <c r="O7" s="23"/>
      <c r="P7" s="32">
        <f t="shared" si="5"/>
        <v>0</v>
      </c>
      <c r="Q7" s="23"/>
      <c r="R7" s="32">
        <f t="shared" si="6"/>
        <v>0</v>
      </c>
      <c r="S7" s="33"/>
      <c r="T7" s="33"/>
      <c r="U7" s="23"/>
      <c r="V7" s="23"/>
      <c r="W7" s="23"/>
      <c r="X7" s="35" t="s">
        <v>39</v>
      </c>
      <c r="Y7" s="36">
        <f t="shared" si="7"/>
        <v>2032</v>
      </c>
      <c r="Z7" s="23">
        <v>1430</v>
      </c>
      <c r="AA7" s="33"/>
      <c r="AB7" s="23"/>
      <c r="AC7" s="23"/>
      <c r="AD7" s="23">
        <v>260</v>
      </c>
      <c r="AE7" s="23">
        <v>142</v>
      </c>
      <c r="AF7" s="23"/>
      <c r="AG7" s="23">
        <v>200</v>
      </c>
      <c r="AH7" s="23">
        <v>458</v>
      </c>
      <c r="AI7" s="37"/>
      <c r="AJ7" s="9"/>
      <c r="AK7" s="9"/>
      <c r="AL7" s="9"/>
      <c r="AM7" s="9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9"/>
      <c r="AZ7" s="9"/>
      <c r="BA7" s="9"/>
      <c r="BB7" s="40"/>
    </row>
    <row r="8" spans="1:56" s="29" customFormat="1" ht="15.75" x14ac:dyDescent="0.25">
      <c r="A8" s="30" t="s">
        <v>40</v>
      </c>
      <c r="B8" s="31" t="e">
        <f>D8+#REF!+K8+M8+O8+Q8+T8+S8</f>
        <v>#REF!</v>
      </c>
      <c r="C8" s="32" t="e">
        <f t="shared" si="0"/>
        <v>#REF!</v>
      </c>
      <c r="D8" s="73">
        <f t="shared" si="1"/>
        <v>0</v>
      </c>
      <c r="E8" s="32">
        <f t="shared" si="2"/>
        <v>0</v>
      </c>
      <c r="F8" s="33"/>
      <c r="G8" s="33"/>
      <c r="H8" s="33"/>
      <c r="I8" s="33"/>
      <c r="J8" s="33"/>
      <c r="K8" s="26"/>
      <c r="L8" s="33" t="e">
        <f t="shared" si="3"/>
        <v>#DIV/0!</v>
      </c>
      <c r="M8" s="34"/>
      <c r="N8" s="32" t="e">
        <f t="shared" si="4"/>
        <v>#DIV/0!</v>
      </c>
      <c r="O8" s="23"/>
      <c r="P8" s="32" t="e">
        <f t="shared" si="5"/>
        <v>#DIV/0!</v>
      </c>
      <c r="Q8" s="23"/>
      <c r="R8" s="32">
        <f t="shared" si="6"/>
        <v>0</v>
      </c>
      <c r="S8" s="33"/>
      <c r="T8" s="33"/>
      <c r="U8" s="23"/>
      <c r="V8" s="23"/>
      <c r="W8" s="23"/>
      <c r="X8" s="35" t="s">
        <v>40</v>
      </c>
      <c r="Y8" s="36">
        <f t="shared" si="7"/>
        <v>1077</v>
      </c>
      <c r="Z8" s="23">
        <v>834</v>
      </c>
      <c r="AA8" s="33"/>
      <c r="AB8" s="23"/>
      <c r="AC8" s="23"/>
      <c r="AD8" s="23"/>
      <c r="AE8" s="23">
        <v>143</v>
      </c>
      <c r="AF8" s="23">
        <v>100</v>
      </c>
      <c r="AG8" s="23"/>
      <c r="AH8" s="23"/>
      <c r="AI8" s="37"/>
      <c r="AJ8" s="9"/>
      <c r="AK8" s="9"/>
      <c r="AL8" s="9"/>
      <c r="AM8" s="9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9"/>
      <c r="AY8" s="9"/>
      <c r="AZ8" s="9"/>
      <c r="BA8" s="9"/>
      <c r="BB8" s="40"/>
    </row>
    <row r="9" spans="1:56" s="29" customFormat="1" ht="15.75" x14ac:dyDescent="0.25">
      <c r="A9" s="30" t="s">
        <v>41</v>
      </c>
      <c r="B9" s="31" t="e">
        <f>D9+#REF!+K9+M9+O9+Q9+T9+S9</f>
        <v>#REF!</v>
      </c>
      <c r="C9" s="32" t="e">
        <f t="shared" si="0"/>
        <v>#REF!</v>
      </c>
      <c r="D9" s="73">
        <f t="shared" si="1"/>
        <v>98</v>
      </c>
      <c r="E9" s="32">
        <f t="shared" si="2"/>
        <v>8.5217391304347831</v>
      </c>
      <c r="F9" s="33"/>
      <c r="G9" s="33">
        <v>98</v>
      </c>
      <c r="H9" s="33"/>
      <c r="I9" s="33"/>
      <c r="J9" s="33"/>
      <c r="K9" s="26"/>
      <c r="L9" s="33" t="e">
        <f t="shared" si="3"/>
        <v>#DIV/0!</v>
      </c>
      <c r="M9" s="34"/>
      <c r="N9" s="32">
        <f t="shared" si="4"/>
        <v>0</v>
      </c>
      <c r="O9" s="23"/>
      <c r="P9" s="32">
        <f t="shared" si="5"/>
        <v>0</v>
      </c>
      <c r="Q9" s="23"/>
      <c r="R9" s="32">
        <f t="shared" si="6"/>
        <v>0</v>
      </c>
      <c r="S9" s="33"/>
      <c r="T9" s="33"/>
      <c r="U9" s="23"/>
      <c r="V9" s="23"/>
      <c r="W9" s="23"/>
      <c r="X9" s="35" t="s">
        <v>41</v>
      </c>
      <c r="Y9" s="36">
        <f t="shared" si="7"/>
        <v>1903</v>
      </c>
      <c r="Z9" s="23">
        <v>1150</v>
      </c>
      <c r="AA9" s="33"/>
      <c r="AB9" s="23"/>
      <c r="AC9" s="23">
        <v>3</v>
      </c>
      <c r="AD9" s="23">
        <v>100</v>
      </c>
      <c r="AE9" s="23">
        <v>500</v>
      </c>
      <c r="AF9" s="23"/>
      <c r="AG9" s="23">
        <v>150</v>
      </c>
      <c r="AH9" s="23"/>
      <c r="AI9" s="37"/>
      <c r="AJ9" s="9"/>
      <c r="AK9" s="9"/>
      <c r="AL9" s="9"/>
      <c r="AM9" s="9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9"/>
      <c r="AY9" s="9"/>
      <c r="AZ9" s="9"/>
      <c r="BA9" s="9"/>
      <c r="BB9" s="41"/>
    </row>
    <row r="10" spans="1:56" s="29" customFormat="1" ht="15.75" x14ac:dyDescent="0.25">
      <c r="A10" s="30" t="s">
        <v>42</v>
      </c>
      <c r="B10" s="31" t="e">
        <f>D10+#REF!+K10+M10+O10+Q10+T10+S10</f>
        <v>#REF!</v>
      </c>
      <c r="C10" s="32" t="e">
        <f t="shared" si="0"/>
        <v>#REF!</v>
      </c>
      <c r="D10" s="73">
        <f t="shared" si="1"/>
        <v>0</v>
      </c>
      <c r="E10" s="32">
        <f t="shared" si="2"/>
        <v>0</v>
      </c>
      <c r="F10" s="33"/>
      <c r="G10" s="33"/>
      <c r="H10" s="33"/>
      <c r="I10" s="33"/>
      <c r="J10" s="33"/>
      <c r="K10" s="26"/>
      <c r="L10" s="33" t="e">
        <f t="shared" si="3"/>
        <v>#DIV/0!</v>
      </c>
      <c r="M10" s="42"/>
      <c r="N10" s="32" t="e">
        <f t="shared" si="4"/>
        <v>#DIV/0!</v>
      </c>
      <c r="O10" s="23"/>
      <c r="P10" s="32">
        <f t="shared" si="5"/>
        <v>0</v>
      </c>
      <c r="Q10" s="23"/>
      <c r="R10" s="32" t="e">
        <f t="shared" si="6"/>
        <v>#DIV/0!</v>
      </c>
      <c r="S10" s="33"/>
      <c r="T10" s="33"/>
      <c r="U10" s="23"/>
      <c r="V10" s="23"/>
      <c r="W10" s="23"/>
      <c r="X10" s="35" t="s">
        <v>42</v>
      </c>
      <c r="Y10" s="36">
        <f t="shared" si="7"/>
        <v>1899</v>
      </c>
      <c r="Z10" s="23">
        <v>1644</v>
      </c>
      <c r="AA10" s="33"/>
      <c r="AB10" s="23"/>
      <c r="AC10" s="23"/>
      <c r="AD10" s="23">
        <v>255</v>
      </c>
      <c r="AE10" s="23"/>
      <c r="AF10" s="23"/>
      <c r="AG10" s="23"/>
      <c r="AH10" s="23">
        <v>283</v>
      </c>
      <c r="AI10" s="37"/>
      <c r="AJ10" s="9"/>
      <c r="AK10" s="9"/>
      <c r="AL10" s="9"/>
      <c r="AM10" s="9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9"/>
      <c r="AY10" s="9"/>
      <c r="AZ10" s="9"/>
      <c r="BA10" s="9"/>
      <c r="BB10" s="41"/>
    </row>
    <row r="11" spans="1:56" s="29" customFormat="1" ht="15.75" x14ac:dyDescent="0.25">
      <c r="A11" s="30" t="s">
        <v>43</v>
      </c>
      <c r="B11" s="31" t="e">
        <f>D11+#REF!+K11+M11+O11+Q11+T11+S11</f>
        <v>#REF!</v>
      </c>
      <c r="C11" s="32" t="e">
        <f t="shared" si="0"/>
        <v>#REF!</v>
      </c>
      <c r="D11" s="73">
        <f t="shared" si="1"/>
        <v>0</v>
      </c>
      <c r="E11" s="32">
        <f t="shared" si="2"/>
        <v>0</v>
      </c>
      <c r="F11" s="33"/>
      <c r="G11" s="33"/>
      <c r="H11" s="33"/>
      <c r="I11" s="33"/>
      <c r="J11" s="33"/>
      <c r="K11" s="26"/>
      <c r="L11" s="33" t="e">
        <f t="shared" si="3"/>
        <v>#DIV/0!</v>
      </c>
      <c r="M11" s="34"/>
      <c r="N11" s="32" t="e">
        <f t="shared" si="4"/>
        <v>#DIV/0!</v>
      </c>
      <c r="O11" s="23"/>
      <c r="P11" s="32" t="e">
        <f t="shared" si="5"/>
        <v>#DIV/0!</v>
      </c>
      <c r="Q11" s="23"/>
      <c r="R11" s="32">
        <f t="shared" si="6"/>
        <v>0</v>
      </c>
      <c r="S11" s="33"/>
      <c r="T11" s="33"/>
      <c r="U11" s="23"/>
      <c r="V11" s="23"/>
      <c r="W11" s="23"/>
      <c r="X11" s="35" t="s">
        <v>43</v>
      </c>
      <c r="Y11" s="36">
        <f t="shared" si="7"/>
        <v>4450</v>
      </c>
      <c r="Z11" s="23">
        <v>3800</v>
      </c>
      <c r="AA11" s="33"/>
      <c r="AB11" s="23"/>
      <c r="AC11" s="23"/>
      <c r="AD11" s="23"/>
      <c r="AE11" s="23">
        <v>300</v>
      </c>
      <c r="AF11" s="23">
        <v>150</v>
      </c>
      <c r="AG11" s="23">
        <v>200</v>
      </c>
      <c r="AH11" s="23">
        <v>700</v>
      </c>
      <c r="AI11" s="37"/>
      <c r="AJ11" s="9"/>
      <c r="AK11" s="9"/>
      <c r="AL11" s="9"/>
      <c r="AM11" s="9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9"/>
      <c r="AY11" s="9"/>
      <c r="AZ11" s="9"/>
      <c r="BA11" s="9"/>
      <c r="BB11" s="41"/>
    </row>
    <row r="12" spans="1:56" s="29" customFormat="1" ht="15.75" x14ac:dyDescent="0.25">
      <c r="A12" s="30" t="s">
        <v>44</v>
      </c>
      <c r="B12" s="31" t="e">
        <f>D12+#REF!+K12+M12+O12+Q12+T12+S12</f>
        <v>#REF!</v>
      </c>
      <c r="C12" s="32" t="e">
        <f t="shared" si="0"/>
        <v>#REF!</v>
      </c>
      <c r="D12" s="73">
        <f t="shared" si="1"/>
        <v>0</v>
      </c>
      <c r="E12" s="32">
        <f t="shared" si="2"/>
        <v>0</v>
      </c>
      <c r="F12" s="33"/>
      <c r="G12" s="33"/>
      <c r="H12" s="33"/>
      <c r="I12" s="33"/>
      <c r="J12" s="33"/>
      <c r="K12" s="26"/>
      <c r="L12" s="33">
        <f t="shared" si="3"/>
        <v>0</v>
      </c>
      <c r="M12" s="34"/>
      <c r="N12" s="32">
        <f t="shared" si="4"/>
        <v>0</v>
      </c>
      <c r="O12" s="23"/>
      <c r="P12" s="32" t="e">
        <f t="shared" si="5"/>
        <v>#DIV/0!</v>
      </c>
      <c r="Q12" s="23"/>
      <c r="R12" s="32" t="e">
        <f t="shared" si="6"/>
        <v>#DIV/0!</v>
      </c>
      <c r="S12" s="33"/>
      <c r="T12" s="33"/>
      <c r="U12" s="23"/>
      <c r="V12" s="23"/>
      <c r="W12" s="23"/>
      <c r="X12" s="35" t="s">
        <v>44</v>
      </c>
      <c r="Y12" s="36">
        <f t="shared" si="7"/>
        <v>755</v>
      </c>
      <c r="Z12" s="43">
        <v>711</v>
      </c>
      <c r="AA12" s="33"/>
      <c r="AB12" s="23">
        <v>30</v>
      </c>
      <c r="AC12" s="23">
        <v>14</v>
      </c>
      <c r="AD12" s="23"/>
      <c r="AE12" s="23"/>
      <c r="AF12" s="23"/>
      <c r="AG12" s="23"/>
      <c r="AH12" s="23">
        <v>200</v>
      </c>
      <c r="AI12" s="37"/>
      <c r="AJ12" s="9"/>
      <c r="AK12" s="9"/>
      <c r="AL12" s="9"/>
      <c r="AM12" s="9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9"/>
      <c r="AY12" s="9"/>
      <c r="AZ12" s="9"/>
      <c r="BA12" s="9"/>
      <c r="BB12" s="41"/>
    </row>
    <row r="13" spans="1:56" s="29" customFormat="1" ht="15.75" x14ac:dyDescent="0.25">
      <c r="A13" s="30" t="s">
        <v>45</v>
      </c>
      <c r="B13" s="31" t="e">
        <f>D13+#REF!+K13+M13+O13+Q13+T13+S13</f>
        <v>#REF!</v>
      </c>
      <c r="C13" s="32" t="e">
        <f t="shared" si="0"/>
        <v>#REF!</v>
      </c>
      <c r="D13" s="73">
        <f t="shared" si="1"/>
        <v>0</v>
      </c>
      <c r="E13" s="32">
        <f t="shared" si="2"/>
        <v>0</v>
      </c>
      <c r="F13" s="33"/>
      <c r="G13" s="33"/>
      <c r="H13" s="33"/>
      <c r="I13" s="33"/>
      <c r="J13" s="33"/>
      <c r="K13" s="26"/>
      <c r="L13" s="33">
        <f t="shared" si="3"/>
        <v>0</v>
      </c>
      <c r="M13" s="34"/>
      <c r="N13" s="32">
        <f t="shared" si="4"/>
        <v>0</v>
      </c>
      <c r="O13" s="23"/>
      <c r="P13" s="32">
        <f t="shared" si="5"/>
        <v>0</v>
      </c>
      <c r="Q13" s="23"/>
      <c r="R13" s="32">
        <f t="shared" si="6"/>
        <v>0</v>
      </c>
      <c r="S13" s="33"/>
      <c r="T13" s="33"/>
      <c r="U13" s="23"/>
      <c r="V13" s="23"/>
      <c r="W13" s="23"/>
      <c r="X13" s="35" t="s">
        <v>45</v>
      </c>
      <c r="Y13" s="36">
        <f t="shared" si="7"/>
        <v>3446</v>
      </c>
      <c r="Z13" s="23">
        <v>2339</v>
      </c>
      <c r="AA13" s="33"/>
      <c r="AB13" s="23">
        <v>80</v>
      </c>
      <c r="AC13" s="23">
        <v>45</v>
      </c>
      <c r="AD13" s="23">
        <v>400</v>
      </c>
      <c r="AE13" s="23">
        <v>500</v>
      </c>
      <c r="AF13" s="23"/>
      <c r="AG13" s="23">
        <v>82</v>
      </c>
      <c r="AH13" s="23">
        <v>400</v>
      </c>
      <c r="AI13" s="37"/>
      <c r="AJ13" s="9"/>
      <c r="AK13" s="9"/>
      <c r="AL13" s="9"/>
      <c r="AM13" s="9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9"/>
      <c r="AZ13" s="9"/>
      <c r="BA13" s="9"/>
      <c r="BB13" s="41"/>
    </row>
    <row r="14" spans="1:56" s="29" customFormat="1" ht="15.75" x14ac:dyDescent="0.25">
      <c r="A14" s="30" t="s">
        <v>46</v>
      </c>
      <c r="B14" s="31" t="e">
        <f>D14+#REF!+K14+M14+O14+Q14+T14+S14</f>
        <v>#REF!</v>
      </c>
      <c r="C14" s="32" t="e">
        <f t="shared" si="0"/>
        <v>#REF!</v>
      </c>
      <c r="D14" s="73">
        <f t="shared" si="1"/>
        <v>0</v>
      </c>
      <c r="E14" s="32">
        <f t="shared" si="2"/>
        <v>0</v>
      </c>
      <c r="F14" s="33"/>
      <c r="G14" s="33"/>
      <c r="H14" s="33"/>
      <c r="I14" s="33"/>
      <c r="J14" s="33"/>
      <c r="K14" s="26"/>
      <c r="L14" s="33" t="e">
        <f t="shared" si="3"/>
        <v>#DIV/0!</v>
      </c>
      <c r="M14" s="42"/>
      <c r="N14" s="32" t="e">
        <f t="shared" si="4"/>
        <v>#DIV/0!</v>
      </c>
      <c r="O14" s="23"/>
      <c r="P14" s="32">
        <f t="shared" si="5"/>
        <v>0</v>
      </c>
      <c r="Q14" s="23"/>
      <c r="R14" s="32" t="e">
        <f t="shared" si="6"/>
        <v>#DIV/0!</v>
      </c>
      <c r="S14" s="33"/>
      <c r="T14" s="33"/>
      <c r="U14" s="23"/>
      <c r="V14" s="23"/>
      <c r="W14" s="23"/>
      <c r="X14" s="35" t="s">
        <v>46</v>
      </c>
      <c r="Y14" s="36">
        <f t="shared" si="7"/>
        <v>2899</v>
      </c>
      <c r="Z14" s="23">
        <v>2508</v>
      </c>
      <c r="AA14" s="33"/>
      <c r="AB14" s="23"/>
      <c r="AC14" s="23"/>
      <c r="AD14" s="23">
        <v>41</v>
      </c>
      <c r="AE14" s="23"/>
      <c r="AF14" s="23">
        <v>350</v>
      </c>
      <c r="AG14" s="23"/>
      <c r="AH14" s="23">
        <v>600</v>
      </c>
      <c r="AI14" s="37"/>
      <c r="AJ14" s="9"/>
      <c r="AK14" s="9"/>
      <c r="AL14" s="9"/>
      <c r="AM14" s="9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9"/>
      <c r="AZ14" s="9"/>
      <c r="BA14" s="9"/>
      <c r="BB14" s="41"/>
    </row>
    <row r="15" spans="1:56" s="29" customFormat="1" ht="15.75" x14ac:dyDescent="0.25">
      <c r="A15" s="30" t="s">
        <v>47</v>
      </c>
      <c r="B15" s="31" t="e">
        <f>D15+#REF!+K15+M15+O15+Q15+T15+S15</f>
        <v>#REF!</v>
      </c>
      <c r="C15" s="32" t="e">
        <f t="shared" si="0"/>
        <v>#REF!</v>
      </c>
      <c r="D15" s="73">
        <f t="shared" si="1"/>
        <v>0</v>
      </c>
      <c r="E15" s="32">
        <f t="shared" si="2"/>
        <v>0</v>
      </c>
      <c r="F15" s="33"/>
      <c r="G15" s="33"/>
      <c r="H15" s="33"/>
      <c r="I15" s="33"/>
      <c r="J15" s="33"/>
      <c r="K15" s="26"/>
      <c r="L15" s="33" t="e">
        <f t="shared" si="3"/>
        <v>#DIV/0!</v>
      </c>
      <c r="M15" s="34"/>
      <c r="N15" s="32" t="e">
        <f t="shared" si="4"/>
        <v>#DIV/0!</v>
      </c>
      <c r="O15" s="23"/>
      <c r="P15" s="32">
        <f t="shared" si="5"/>
        <v>0</v>
      </c>
      <c r="Q15" s="23"/>
      <c r="R15" s="32">
        <f t="shared" si="6"/>
        <v>0</v>
      </c>
      <c r="S15" s="33"/>
      <c r="T15" s="33"/>
      <c r="U15" s="23"/>
      <c r="V15" s="23"/>
      <c r="W15" s="23"/>
      <c r="X15" s="35" t="s">
        <v>47</v>
      </c>
      <c r="Y15" s="36">
        <f t="shared" si="7"/>
        <v>367</v>
      </c>
      <c r="Z15" s="23">
        <v>20</v>
      </c>
      <c r="AA15" s="33"/>
      <c r="AB15" s="23"/>
      <c r="AC15" s="23"/>
      <c r="AD15" s="23">
        <v>187</v>
      </c>
      <c r="AE15" s="23">
        <v>160</v>
      </c>
      <c r="AF15" s="23"/>
      <c r="AG15" s="23"/>
      <c r="AH15" s="23">
        <v>187</v>
      </c>
      <c r="AI15" s="37"/>
      <c r="AJ15" s="9"/>
      <c r="AK15" s="9"/>
      <c r="AL15" s="9"/>
      <c r="AM15" s="9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9"/>
      <c r="AY15" s="9"/>
      <c r="AZ15" s="9"/>
      <c r="BA15" s="9"/>
      <c r="BB15" s="41"/>
    </row>
    <row r="16" spans="1:56" s="29" customFormat="1" ht="17.25" customHeight="1" x14ac:dyDescent="0.25">
      <c r="A16" s="30" t="s">
        <v>48</v>
      </c>
      <c r="B16" s="31" t="e">
        <f>D16+#REF!+K16+M16+O16+Q16+T16+S16</f>
        <v>#REF!</v>
      </c>
      <c r="C16" s="32" t="e">
        <f t="shared" si="0"/>
        <v>#REF!</v>
      </c>
      <c r="D16" s="73">
        <f t="shared" si="1"/>
        <v>0</v>
      </c>
      <c r="E16" s="32">
        <f t="shared" si="2"/>
        <v>0</v>
      </c>
      <c r="F16" s="33"/>
      <c r="G16" s="33"/>
      <c r="H16" s="33"/>
      <c r="I16" s="33"/>
      <c r="J16" s="33"/>
      <c r="K16" s="26"/>
      <c r="L16" s="33">
        <f t="shared" si="3"/>
        <v>0</v>
      </c>
      <c r="M16" s="34"/>
      <c r="N16" s="32" t="e">
        <f t="shared" si="4"/>
        <v>#DIV/0!</v>
      </c>
      <c r="O16" s="23"/>
      <c r="P16" s="32">
        <f t="shared" si="5"/>
        <v>0</v>
      </c>
      <c r="Q16" s="23"/>
      <c r="R16" s="32" t="e">
        <f t="shared" si="6"/>
        <v>#DIV/0!</v>
      </c>
      <c r="S16" s="33"/>
      <c r="T16" s="33"/>
      <c r="U16" s="23"/>
      <c r="V16" s="23"/>
      <c r="W16" s="23"/>
      <c r="X16" s="35" t="s">
        <v>48</v>
      </c>
      <c r="Y16" s="36">
        <f t="shared" si="7"/>
        <v>1415</v>
      </c>
      <c r="Z16" s="23">
        <v>1215</v>
      </c>
      <c r="AA16" s="33"/>
      <c r="AB16" s="23">
        <v>50</v>
      </c>
      <c r="AC16" s="23"/>
      <c r="AD16" s="23">
        <v>150</v>
      </c>
      <c r="AE16" s="23"/>
      <c r="AF16" s="23"/>
      <c r="AG16" s="23"/>
      <c r="AH16" s="23">
        <v>450</v>
      </c>
      <c r="AI16" s="37"/>
      <c r="AJ16" s="9"/>
      <c r="AK16" s="9"/>
      <c r="AL16" s="9"/>
      <c r="AM16" s="9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  <c r="AY16" s="9"/>
      <c r="AZ16" s="9"/>
      <c r="BA16" s="9"/>
      <c r="BB16" s="41"/>
    </row>
    <row r="17" spans="1:56" s="29" customFormat="1" ht="15.75" x14ac:dyDescent="0.25">
      <c r="A17" s="30" t="s">
        <v>49</v>
      </c>
      <c r="B17" s="31" t="e">
        <f>D17+#REF!+K17+M17+O17+Q17+T17+S17</f>
        <v>#REF!</v>
      </c>
      <c r="C17" s="32" t="e">
        <f t="shared" si="0"/>
        <v>#REF!</v>
      </c>
      <c r="D17" s="73">
        <f t="shared" si="1"/>
        <v>0</v>
      </c>
      <c r="E17" s="32" t="e">
        <f t="shared" si="2"/>
        <v>#DIV/0!</v>
      </c>
      <c r="F17" s="23"/>
      <c r="G17" s="23"/>
      <c r="H17" s="23"/>
      <c r="I17" s="23"/>
      <c r="J17" s="33"/>
      <c r="K17" s="26"/>
      <c r="L17" s="33" t="e">
        <f t="shared" si="3"/>
        <v>#DIV/0!</v>
      </c>
      <c r="M17" s="34"/>
      <c r="N17" s="32" t="e">
        <f t="shared" si="4"/>
        <v>#DIV/0!</v>
      </c>
      <c r="O17" s="23"/>
      <c r="P17" s="32">
        <f t="shared" si="5"/>
        <v>0</v>
      </c>
      <c r="Q17" s="23"/>
      <c r="R17" s="32" t="e">
        <f t="shared" si="6"/>
        <v>#DIV/0!</v>
      </c>
      <c r="S17" s="33"/>
      <c r="T17" s="33"/>
      <c r="U17" s="23"/>
      <c r="V17" s="23"/>
      <c r="W17" s="23"/>
      <c r="X17" s="35" t="s">
        <v>49</v>
      </c>
      <c r="Y17" s="36">
        <f t="shared" si="7"/>
        <v>175</v>
      </c>
      <c r="Z17" s="23">
        <v>0</v>
      </c>
      <c r="AA17" s="33"/>
      <c r="AB17" s="23"/>
      <c r="AC17" s="23"/>
      <c r="AD17" s="23">
        <v>175</v>
      </c>
      <c r="AE17" s="23"/>
      <c r="AF17" s="23"/>
      <c r="AG17" s="23"/>
      <c r="AH17" s="23">
        <v>24</v>
      </c>
      <c r="AI17" s="37">
        <v>709</v>
      </c>
      <c r="AJ17" s="9">
        <v>1012</v>
      </c>
      <c r="AK17" s="9"/>
      <c r="AL17" s="9"/>
      <c r="AM17" s="9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9"/>
      <c r="AY17" s="9"/>
      <c r="AZ17" s="9"/>
      <c r="BA17" s="9"/>
      <c r="BB17" s="41"/>
    </row>
    <row r="18" spans="1:56" s="29" customFormat="1" ht="15.75" x14ac:dyDescent="0.25">
      <c r="A18" s="30" t="s">
        <v>50</v>
      </c>
      <c r="B18" s="31" t="e">
        <f>D18+#REF!+K18+M18+O18+Q18+T18+S18</f>
        <v>#REF!</v>
      </c>
      <c r="C18" s="32" t="e">
        <f t="shared" si="0"/>
        <v>#REF!</v>
      </c>
      <c r="D18" s="73">
        <f t="shared" si="1"/>
        <v>32</v>
      </c>
      <c r="E18" s="32">
        <f t="shared" si="2"/>
        <v>0.4525526799604016</v>
      </c>
      <c r="F18" s="33"/>
      <c r="G18" s="33">
        <v>32</v>
      </c>
      <c r="H18" s="33"/>
      <c r="I18" s="33"/>
      <c r="J18" s="23"/>
      <c r="K18" s="26"/>
      <c r="L18" s="33" t="e">
        <f t="shared" si="3"/>
        <v>#DIV/0!</v>
      </c>
      <c r="M18" s="34"/>
      <c r="N18" s="32" t="e">
        <f t="shared" si="4"/>
        <v>#DIV/0!</v>
      </c>
      <c r="O18" s="23"/>
      <c r="P18" s="32" t="e">
        <f t="shared" si="5"/>
        <v>#DIV/0!</v>
      </c>
      <c r="Q18" s="23"/>
      <c r="R18" s="32">
        <f t="shared" si="6"/>
        <v>0</v>
      </c>
      <c r="S18" s="33"/>
      <c r="T18" s="33"/>
      <c r="U18" s="23"/>
      <c r="V18" s="23"/>
      <c r="W18" s="23"/>
      <c r="X18" s="35" t="s">
        <v>50</v>
      </c>
      <c r="Y18" s="36">
        <f t="shared" si="7"/>
        <v>7957</v>
      </c>
      <c r="Z18" s="43">
        <v>7071</v>
      </c>
      <c r="AA18" s="33"/>
      <c r="AB18" s="23"/>
      <c r="AC18" s="23"/>
      <c r="AD18" s="23"/>
      <c r="AE18" s="23">
        <v>886</v>
      </c>
      <c r="AF18" s="23"/>
      <c r="AG18" s="23"/>
      <c r="AH18" s="23">
        <v>1166</v>
      </c>
      <c r="AI18" s="37"/>
      <c r="AJ18" s="9"/>
      <c r="AK18" s="9"/>
      <c r="AL18" s="9"/>
      <c r="AM18" s="9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9"/>
      <c r="AY18" s="9"/>
      <c r="AZ18" s="9"/>
      <c r="BA18" s="9"/>
      <c r="BB18" s="41"/>
    </row>
    <row r="19" spans="1:56" s="29" customFormat="1" ht="15.75" x14ac:dyDescent="0.25">
      <c r="A19" s="30" t="s">
        <v>51</v>
      </c>
      <c r="B19" s="31" t="e">
        <f>D19+#REF!+K19+M19+O19+Q19+T19+S19</f>
        <v>#REF!</v>
      </c>
      <c r="C19" s="32" t="e">
        <f t="shared" si="0"/>
        <v>#REF!</v>
      </c>
      <c r="D19" s="73">
        <f t="shared" si="1"/>
        <v>0</v>
      </c>
      <c r="E19" s="32">
        <f t="shared" si="2"/>
        <v>0</v>
      </c>
      <c r="F19" s="33"/>
      <c r="G19" s="33"/>
      <c r="H19" s="33"/>
      <c r="I19" s="33"/>
      <c r="J19" s="33"/>
      <c r="K19" s="26"/>
      <c r="L19" s="33" t="e">
        <f t="shared" si="3"/>
        <v>#DIV/0!</v>
      </c>
      <c r="M19" s="42"/>
      <c r="N19" s="32" t="e">
        <f t="shared" si="4"/>
        <v>#DIV/0!</v>
      </c>
      <c r="O19" s="23"/>
      <c r="P19" s="32" t="e">
        <f t="shared" si="5"/>
        <v>#DIV/0!</v>
      </c>
      <c r="Q19" s="23"/>
      <c r="R19" s="32">
        <f t="shared" si="6"/>
        <v>0</v>
      </c>
      <c r="S19" s="33"/>
      <c r="T19" s="33"/>
      <c r="U19" s="23"/>
      <c r="V19" s="23"/>
      <c r="W19" s="23"/>
      <c r="X19" s="35" t="s">
        <v>51</v>
      </c>
      <c r="Y19" s="36">
        <f t="shared" si="7"/>
        <v>740</v>
      </c>
      <c r="Z19" s="23">
        <v>610</v>
      </c>
      <c r="AA19" s="33"/>
      <c r="AB19" s="44"/>
      <c r="AC19" s="23"/>
      <c r="AD19" s="23"/>
      <c r="AE19" s="23">
        <v>130</v>
      </c>
      <c r="AF19" s="23"/>
      <c r="AG19" s="23"/>
      <c r="AH19" s="23"/>
      <c r="AI19" s="37"/>
      <c r="AJ19" s="9"/>
      <c r="AK19" s="9"/>
      <c r="AL19" s="9"/>
      <c r="AM19" s="9"/>
      <c r="AN19" s="38"/>
      <c r="AO19" s="38"/>
      <c r="AP19" s="45"/>
      <c r="AQ19" s="38"/>
      <c r="AR19" s="38"/>
      <c r="AS19" s="38"/>
      <c r="AT19" s="38"/>
      <c r="AU19" s="38"/>
      <c r="AV19" s="38"/>
      <c r="AW19" s="38"/>
      <c r="AX19" s="39"/>
      <c r="AY19" s="9"/>
      <c r="AZ19" s="9"/>
      <c r="BA19" s="9"/>
      <c r="BB19" s="41"/>
    </row>
    <row r="20" spans="1:56" s="29" customFormat="1" ht="15.75" x14ac:dyDescent="0.25">
      <c r="A20" s="30" t="s">
        <v>52</v>
      </c>
      <c r="B20" s="31" t="e">
        <f>D20+#REF!+K20+M20+O20+Q20+T20+S20</f>
        <v>#REF!</v>
      </c>
      <c r="C20" s="32" t="e">
        <f t="shared" si="0"/>
        <v>#REF!</v>
      </c>
      <c r="D20" s="73">
        <f t="shared" si="1"/>
        <v>0</v>
      </c>
      <c r="E20" s="32">
        <f t="shared" si="2"/>
        <v>0</v>
      </c>
      <c r="F20" s="33"/>
      <c r="G20" s="33"/>
      <c r="H20" s="33"/>
      <c r="I20" s="33"/>
      <c r="J20" s="33"/>
      <c r="K20" s="26"/>
      <c r="L20" s="33" t="e">
        <f t="shared" si="3"/>
        <v>#DIV/0!</v>
      </c>
      <c r="M20" s="34"/>
      <c r="N20" s="32" t="e">
        <f t="shared" si="4"/>
        <v>#DIV/0!</v>
      </c>
      <c r="O20" s="23"/>
      <c r="P20" s="32" t="e">
        <f t="shared" si="5"/>
        <v>#DIV/0!</v>
      </c>
      <c r="Q20" s="23"/>
      <c r="R20" s="32" t="e">
        <f t="shared" si="6"/>
        <v>#DIV/0!</v>
      </c>
      <c r="S20" s="33"/>
      <c r="T20" s="33"/>
      <c r="U20" s="23"/>
      <c r="V20" s="23"/>
      <c r="W20" s="23"/>
      <c r="X20" s="35" t="s">
        <v>52</v>
      </c>
      <c r="Y20" s="36">
        <f t="shared" si="7"/>
        <v>418</v>
      </c>
      <c r="Z20" s="23">
        <v>418</v>
      </c>
      <c r="AA20" s="23"/>
      <c r="AB20" s="23"/>
      <c r="AC20" s="23"/>
      <c r="AD20" s="23"/>
      <c r="AE20" s="23"/>
      <c r="AF20" s="23"/>
      <c r="AG20" s="23"/>
      <c r="AH20" s="23">
        <v>110</v>
      </c>
      <c r="AI20" s="37"/>
      <c r="AJ20" s="9"/>
      <c r="AK20" s="9"/>
      <c r="AL20" s="9"/>
      <c r="AM20" s="9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9"/>
      <c r="AY20" s="9"/>
      <c r="AZ20" s="9"/>
      <c r="BA20" s="9"/>
      <c r="BB20" s="41"/>
    </row>
    <row r="21" spans="1:56" s="29" customFormat="1" ht="15" customHeight="1" x14ac:dyDescent="0.25">
      <c r="A21" s="30" t="s">
        <v>53</v>
      </c>
      <c r="B21" s="31" t="e">
        <f>D21+#REF!+K21+M21+O21+Q21+T21+S21</f>
        <v>#REF!</v>
      </c>
      <c r="C21" s="32" t="e">
        <f t="shared" si="0"/>
        <v>#REF!</v>
      </c>
      <c r="D21" s="73">
        <f t="shared" si="1"/>
        <v>0</v>
      </c>
      <c r="E21" s="32" t="e">
        <f t="shared" si="2"/>
        <v>#DIV/0!</v>
      </c>
      <c r="F21" s="33"/>
      <c r="G21" s="33"/>
      <c r="H21" s="33"/>
      <c r="I21" s="33"/>
      <c r="J21" s="33"/>
      <c r="K21" s="26"/>
      <c r="L21" s="33" t="e">
        <f t="shared" si="3"/>
        <v>#DIV/0!</v>
      </c>
      <c r="M21" s="34"/>
      <c r="N21" s="32" t="e">
        <f t="shared" si="4"/>
        <v>#DIV/0!</v>
      </c>
      <c r="O21" s="23"/>
      <c r="P21" s="32" t="e">
        <f t="shared" si="5"/>
        <v>#DIV/0!</v>
      </c>
      <c r="Q21" s="23"/>
      <c r="R21" s="32">
        <f t="shared" si="6"/>
        <v>0</v>
      </c>
      <c r="S21" s="33"/>
      <c r="T21" s="33"/>
      <c r="U21" s="23"/>
      <c r="V21" s="23"/>
      <c r="W21" s="23"/>
      <c r="X21" s="35" t="s">
        <v>53</v>
      </c>
      <c r="Y21" s="36">
        <f t="shared" si="7"/>
        <v>58</v>
      </c>
      <c r="Z21" s="23"/>
      <c r="AA21" s="33"/>
      <c r="AB21" s="23"/>
      <c r="AC21" s="23"/>
      <c r="AD21" s="23"/>
      <c r="AE21" s="23">
        <v>58</v>
      </c>
      <c r="AF21" s="23"/>
      <c r="AG21" s="23"/>
      <c r="AH21" s="23"/>
      <c r="AI21" s="37">
        <v>39</v>
      </c>
      <c r="AJ21" s="9">
        <v>238</v>
      </c>
      <c r="AK21" s="9"/>
      <c r="AL21" s="9"/>
      <c r="AM21" s="9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9"/>
      <c r="AY21" s="9"/>
      <c r="AZ21" s="9"/>
      <c r="BA21" s="9"/>
      <c r="BB21" s="41"/>
    </row>
    <row r="22" spans="1:56" s="46" customFormat="1" ht="15.75" x14ac:dyDescent="0.25">
      <c r="A22" s="35" t="s">
        <v>54</v>
      </c>
      <c r="B22" s="31" t="e">
        <f>D22+#REF!+K22+M22+O22+Q22+T22+S22</f>
        <v>#REF!</v>
      </c>
      <c r="C22" s="32" t="e">
        <f t="shared" si="0"/>
        <v>#REF!</v>
      </c>
      <c r="D22" s="73">
        <f t="shared" si="1"/>
        <v>0</v>
      </c>
      <c r="E22" s="32" t="e">
        <f t="shared" si="2"/>
        <v>#DIV/0!</v>
      </c>
      <c r="F22" s="33"/>
      <c r="G22" s="33"/>
      <c r="H22" s="33"/>
      <c r="I22" s="33"/>
      <c r="J22" s="33"/>
      <c r="K22" s="26"/>
      <c r="L22" s="33">
        <f t="shared" si="3"/>
        <v>0</v>
      </c>
      <c r="M22" s="34"/>
      <c r="N22" s="33" t="e">
        <f t="shared" si="4"/>
        <v>#DIV/0!</v>
      </c>
      <c r="O22" s="23"/>
      <c r="P22" s="32" t="e">
        <f t="shared" si="5"/>
        <v>#DIV/0!</v>
      </c>
      <c r="Q22" s="23"/>
      <c r="R22" s="32" t="e">
        <f t="shared" si="6"/>
        <v>#DIV/0!</v>
      </c>
      <c r="S22" s="33"/>
      <c r="T22" s="33"/>
      <c r="U22" s="23"/>
      <c r="V22" s="23"/>
      <c r="W22" s="23"/>
      <c r="X22" s="35" t="s">
        <v>54</v>
      </c>
      <c r="Y22" s="36">
        <f t="shared" si="7"/>
        <v>83.33</v>
      </c>
      <c r="Z22" s="43"/>
      <c r="AA22" s="33"/>
      <c r="AB22" s="23">
        <v>83.33</v>
      </c>
      <c r="AC22" s="23"/>
      <c r="AD22" s="23"/>
      <c r="AE22" s="23"/>
      <c r="AF22" s="23"/>
      <c r="AG22" s="23"/>
      <c r="AH22" s="43"/>
      <c r="AI22" s="47"/>
      <c r="AJ22" s="48"/>
      <c r="AK22" s="48"/>
      <c r="AL22" s="48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50"/>
      <c r="AY22" s="48"/>
      <c r="AZ22" s="48"/>
      <c r="BA22" s="48"/>
      <c r="BB22" s="51"/>
    </row>
    <row r="23" spans="1:56" s="46" customFormat="1" ht="15.75" x14ac:dyDescent="0.25">
      <c r="A23" s="35" t="s">
        <v>55</v>
      </c>
      <c r="B23" s="31" t="e">
        <f>D23+#REF!+K23+M23+O23+Q23+T23+S23</f>
        <v>#REF!</v>
      </c>
      <c r="C23" s="32" t="e">
        <f t="shared" si="0"/>
        <v>#REF!</v>
      </c>
      <c r="D23" s="73">
        <f t="shared" si="1"/>
        <v>0</v>
      </c>
      <c r="E23" s="32" t="e">
        <f t="shared" si="2"/>
        <v>#DIV/0!</v>
      </c>
      <c r="F23" s="33"/>
      <c r="G23" s="33"/>
      <c r="H23" s="33"/>
      <c r="I23" s="33"/>
      <c r="J23" s="33"/>
      <c r="K23" s="26"/>
      <c r="L23" s="33">
        <f t="shared" si="3"/>
        <v>0</v>
      </c>
      <c r="M23" s="34"/>
      <c r="N23" s="33" t="e">
        <f t="shared" si="4"/>
        <v>#DIV/0!</v>
      </c>
      <c r="O23" s="23"/>
      <c r="P23" s="32" t="e">
        <f t="shared" si="5"/>
        <v>#DIV/0!</v>
      </c>
      <c r="Q23" s="23"/>
      <c r="R23" s="32" t="e">
        <f t="shared" si="6"/>
        <v>#DIV/0!</v>
      </c>
      <c r="S23" s="33"/>
      <c r="T23" s="33"/>
      <c r="U23" s="23"/>
      <c r="V23" s="23"/>
      <c r="W23" s="23"/>
      <c r="X23" s="35" t="s">
        <v>55</v>
      </c>
      <c r="Y23" s="36">
        <f t="shared" si="7"/>
        <v>78</v>
      </c>
      <c r="Z23" s="43"/>
      <c r="AA23" s="33"/>
      <c r="AB23" s="23">
        <v>78</v>
      </c>
      <c r="AC23" s="23"/>
      <c r="AD23" s="23"/>
      <c r="AE23" s="23"/>
      <c r="AF23" s="23"/>
      <c r="AG23" s="23"/>
      <c r="AH23" s="43"/>
      <c r="AI23" s="47"/>
      <c r="AJ23" s="48"/>
      <c r="AK23" s="48"/>
      <c r="AL23" s="48"/>
      <c r="AM23" s="48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50"/>
      <c r="AY23" s="48"/>
      <c r="AZ23" s="48"/>
      <c r="BA23" s="48"/>
      <c r="BB23" s="51"/>
    </row>
    <row r="24" spans="1:56" s="46" customFormat="1" ht="15.75" x14ac:dyDescent="0.25">
      <c r="A24" s="35" t="s">
        <v>56</v>
      </c>
      <c r="B24" s="31" t="e">
        <f>D24+#REF!+K24+M24+O24+Q24+T24+S24</f>
        <v>#REF!</v>
      </c>
      <c r="C24" s="32" t="e">
        <f t="shared" si="0"/>
        <v>#REF!</v>
      </c>
      <c r="D24" s="73">
        <f t="shared" si="1"/>
        <v>0</v>
      </c>
      <c r="E24" s="32" t="e">
        <f t="shared" si="2"/>
        <v>#DIV/0!</v>
      </c>
      <c r="F24" s="33"/>
      <c r="G24" s="33"/>
      <c r="H24" s="33"/>
      <c r="I24" s="33"/>
      <c r="J24" s="33"/>
      <c r="K24" s="26"/>
      <c r="L24" s="33" t="e">
        <f t="shared" si="3"/>
        <v>#DIV/0!</v>
      </c>
      <c r="M24" s="34"/>
      <c r="N24" s="33" t="e">
        <f t="shared" si="4"/>
        <v>#DIV/0!</v>
      </c>
      <c r="O24" s="23"/>
      <c r="P24" s="32" t="e">
        <f t="shared" si="5"/>
        <v>#DIV/0!</v>
      </c>
      <c r="Q24" s="23"/>
      <c r="R24" s="32" t="e">
        <f t="shared" si="6"/>
        <v>#DIV/0!</v>
      </c>
      <c r="S24" s="33"/>
      <c r="T24" s="33"/>
      <c r="U24" s="23"/>
      <c r="V24" s="23"/>
      <c r="W24" s="23"/>
      <c r="X24" s="35" t="s">
        <v>56</v>
      </c>
      <c r="Y24" s="36">
        <f t="shared" si="7"/>
        <v>0</v>
      </c>
      <c r="Z24" s="43"/>
      <c r="AA24" s="33"/>
      <c r="AB24" s="23"/>
      <c r="AC24" s="23"/>
      <c r="AD24" s="23"/>
      <c r="AE24" s="23"/>
      <c r="AF24" s="23"/>
      <c r="AG24" s="23"/>
      <c r="AH24" s="43"/>
      <c r="AI24" s="47"/>
      <c r="AJ24" s="48"/>
      <c r="AK24" s="48"/>
      <c r="AL24" s="48"/>
      <c r="AM24" s="48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50"/>
      <c r="AY24" s="48"/>
      <c r="AZ24" s="48"/>
      <c r="BA24" s="48"/>
      <c r="BB24" s="51"/>
    </row>
    <row r="25" spans="1:56" s="46" customFormat="1" ht="15.75" x14ac:dyDescent="0.25">
      <c r="A25" s="35" t="s">
        <v>57</v>
      </c>
      <c r="B25" s="31" t="e">
        <f>D25+#REF!+K25+M25+O25+Q25+T25+S25</f>
        <v>#REF!</v>
      </c>
      <c r="C25" s="32" t="e">
        <f t="shared" si="0"/>
        <v>#REF!</v>
      </c>
      <c r="D25" s="73">
        <f t="shared" si="1"/>
        <v>0</v>
      </c>
      <c r="E25" s="32" t="e">
        <f t="shared" si="2"/>
        <v>#DIV/0!</v>
      </c>
      <c r="F25" s="33"/>
      <c r="G25" s="33"/>
      <c r="H25" s="33"/>
      <c r="I25" s="33"/>
      <c r="J25" s="33"/>
      <c r="K25" s="26"/>
      <c r="L25" s="33">
        <f t="shared" si="3"/>
        <v>0</v>
      </c>
      <c r="M25" s="34"/>
      <c r="N25" s="33">
        <f t="shared" si="4"/>
        <v>0</v>
      </c>
      <c r="O25" s="23"/>
      <c r="P25" s="32" t="e">
        <f t="shared" si="5"/>
        <v>#DIV/0!</v>
      </c>
      <c r="Q25" s="23"/>
      <c r="R25" s="32" t="e">
        <f t="shared" si="6"/>
        <v>#DIV/0!</v>
      </c>
      <c r="S25" s="33"/>
      <c r="T25" s="33"/>
      <c r="U25" s="23"/>
      <c r="V25" s="23"/>
      <c r="W25" s="23"/>
      <c r="X25" s="35" t="s">
        <v>57</v>
      </c>
      <c r="Y25" s="36">
        <f t="shared" si="7"/>
        <v>115</v>
      </c>
      <c r="Z25" s="43"/>
      <c r="AA25" s="33"/>
      <c r="AB25" s="23">
        <v>100</v>
      </c>
      <c r="AC25" s="23">
        <v>15</v>
      </c>
      <c r="AD25" s="23"/>
      <c r="AE25" s="23"/>
      <c r="AF25" s="23"/>
      <c r="AG25" s="23"/>
      <c r="AH25" s="43"/>
      <c r="AI25" s="47"/>
      <c r="AJ25" s="48"/>
      <c r="AK25" s="48"/>
      <c r="AL25" s="48"/>
      <c r="AM25" s="48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50"/>
      <c r="AY25" s="48"/>
      <c r="AZ25" s="48"/>
      <c r="BA25" s="48"/>
      <c r="BB25" s="51"/>
    </row>
    <row r="26" spans="1:56" s="46" customFormat="1" ht="15.75" x14ac:dyDescent="0.25">
      <c r="A26" s="35" t="s">
        <v>58</v>
      </c>
      <c r="B26" s="31" t="e">
        <f>D26+#REF!+K26+M26+O26+Q26+T26+S26</f>
        <v>#REF!</v>
      </c>
      <c r="C26" s="32" t="e">
        <f t="shared" si="0"/>
        <v>#REF!</v>
      </c>
      <c r="D26" s="73">
        <f t="shared" si="1"/>
        <v>0</v>
      </c>
      <c r="E26" s="32" t="e">
        <f t="shared" si="2"/>
        <v>#DIV/0!</v>
      </c>
      <c r="F26" s="33"/>
      <c r="G26" s="33"/>
      <c r="H26" s="33"/>
      <c r="I26" s="33"/>
      <c r="J26" s="33"/>
      <c r="K26" s="26"/>
      <c r="L26" s="33">
        <f t="shared" si="3"/>
        <v>0</v>
      </c>
      <c r="M26" s="34"/>
      <c r="N26" s="33" t="e">
        <f t="shared" si="4"/>
        <v>#DIV/0!</v>
      </c>
      <c r="O26" s="23"/>
      <c r="P26" s="32" t="e">
        <f t="shared" si="5"/>
        <v>#DIV/0!</v>
      </c>
      <c r="Q26" s="23"/>
      <c r="R26" s="32" t="e">
        <f t="shared" si="6"/>
        <v>#DIV/0!</v>
      </c>
      <c r="S26" s="33"/>
      <c r="T26" s="33"/>
      <c r="U26" s="23"/>
      <c r="V26" s="23"/>
      <c r="W26" s="23"/>
      <c r="X26" s="35" t="s">
        <v>58</v>
      </c>
      <c r="Y26" s="36">
        <f t="shared" si="7"/>
        <v>7</v>
      </c>
      <c r="Z26" s="43"/>
      <c r="AA26" s="33"/>
      <c r="AB26" s="23">
        <v>7</v>
      </c>
      <c r="AC26" s="23"/>
      <c r="AD26" s="23"/>
      <c r="AE26" s="23"/>
      <c r="AF26" s="23"/>
      <c r="AG26" s="23"/>
      <c r="AH26" s="43"/>
      <c r="AI26" s="47"/>
      <c r="AJ26" s="48"/>
      <c r="AK26" s="48"/>
      <c r="AL26" s="48"/>
      <c r="AM26" s="48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50"/>
      <c r="AY26" s="48"/>
      <c r="AZ26" s="48"/>
      <c r="BA26" s="48"/>
      <c r="BB26" s="51"/>
    </row>
    <row r="27" spans="1:56" s="46" customFormat="1" ht="15.75" x14ac:dyDescent="0.25">
      <c r="A27" s="35" t="s">
        <v>59</v>
      </c>
      <c r="B27" s="31" t="e">
        <f>D27+#REF!+K27+M27+O27+Q27+T27+S27</f>
        <v>#REF!</v>
      </c>
      <c r="C27" s="32" t="e">
        <f t="shared" si="0"/>
        <v>#REF!</v>
      </c>
      <c r="D27" s="73">
        <f t="shared" si="1"/>
        <v>0</v>
      </c>
      <c r="E27" s="32" t="e">
        <f t="shared" si="2"/>
        <v>#DIV/0!</v>
      </c>
      <c r="F27" s="33"/>
      <c r="G27" s="33"/>
      <c r="H27" s="33"/>
      <c r="I27" s="33"/>
      <c r="J27" s="33"/>
      <c r="K27" s="26"/>
      <c r="L27" s="33">
        <f t="shared" si="3"/>
        <v>0</v>
      </c>
      <c r="M27" s="34"/>
      <c r="N27" s="33">
        <f t="shared" si="4"/>
        <v>0</v>
      </c>
      <c r="O27" s="23"/>
      <c r="P27" s="32" t="e">
        <f t="shared" si="5"/>
        <v>#DIV/0!</v>
      </c>
      <c r="Q27" s="23"/>
      <c r="R27" s="32" t="e">
        <f t="shared" si="6"/>
        <v>#DIV/0!</v>
      </c>
      <c r="S27" s="33"/>
      <c r="T27" s="33"/>
      <c r="U27" s="23"/>
      <c r="V27" s="23"/>
      <c r="W27" s="23"/>
      <c r="X27" s="35" t="s">
        <v>59</v>
      </c>
      <c r="Y27" s="36">
        <f t="shared" si="7"/>
        <v>66</v>
      </c>
      <c r="Z27" s="43"/>
      <c r="AA27" s="33"/>
      <c r="AB27" s="23">
        <v>50</v>
      </c>
      <c r="AC27" s="23">
        <v>16</v>
      </c>
      <c r="AD27" s="23"/>
      <c r="AE27" s="23"/>
      <c r="AF27" s="23"/>
      <c r="AG27" s="23"/>
      <c r="AH27" s="43"/>
      <c r="AI27" s="47"/>
      <c r="AJ27" s="48"/>
      <c r="AK27" s="48"/>
      <c r="AL27" s="48"/>
      <c r="AM27" s="48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50"/>
      <c r="AY27" s="48"/>
      <c r="AZ27" s="48"/>
      <c r="BA27" s="48"/>
      <c r="BB27" s="51"/>
    </row>
    <row r="28" spans="1:56" s="46" customFormat="1" ht="15.75" x14ac:dyDescent="0.25">
      <c r="A28" s="35" t="s">
        <v>61</v>
      </c>
      <c r="B28" s="31" t="e">
        <f>D28+#REF!+K28+M28+O28+Q28+T28+S28</f>
        <v>#REF!</v>
      </c>
      <c r="C28" s="32" t="e">
        <f t="shared" si="0"/>
        <v>#REF!</v>
      </c>
      <c r="D28" s="73">
        <f t="shared" si="1"/>
        <v>0</v>
      </c>
      <c r="E28" s="32" t="e">
        <f t="shared" si="2"/>
        <v>#DIV/0!</v>
      </c>
      <c r="F28" s="33"/>
      <c r="G28" s="33"/>
      <c r="H28" s="33"/>
      <c r="I28" s="33"/>
      <c r="J28" s="33"/>
      <c r="K28" s="26"/>
      <c r="L28" s="33" t="e">
        <f t="shared" si="3"/>
        <v>#DIV/0!</v>
      </c>
      <c r="M28" s="34"/>
      <c r="N28" s="33" t="e">
        <f t="shared" si="4"/>
        <v>#DIV/0!</v>
      </c>
      <c r="O28" s="23"/>
      <c r="P28" s="32" t="e">
        <f t="shared" si="5"/>
        <v>#DIV/0!</v>
      </c>
      <c r="Q28" s="23"/>
      <c r="R28" s="32" t="e">
        <f t="shared" si="6"/>
        <v>#DIV/0!</v>
      </c>
      <c r="S28" s="33"/>
      <c r="T28" s="33"/>
      <c r="U28" s="23"/>
      <c r="V28" s="23"/>
      <c r="W28" s="23"/>
      <c r="X28" s="35" t="s">
        <v>61</v>
      </c>
      <c r="Y28" s="36">
        <f t="shared" si="7"/>
        <v>0</v>
      </c>
      <c r="Z28" s="43"/>
      <c r="AA28" s="33"/>
      <c r="AB28" s="23"/>
      <c r="AC28" s="23"/>
      <c r="AD28" s="23"/>
      <c r="AE28" s="23"/>
      <c r="AF28" s="23"/>
      <c r="AG28" s="23"/>
      <c r="AH28" s="43"/>
      <c r="AI28" s="47"/>
      <c r="AJ28" s="48"/>
      <c r="AK28" s="48"/>
      <c r="AL28" s="48"/>
      <c r="AM28" s="48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50"/>
      <c r="AY28" s="48"/>
      <c r="AZ28" s="48"/>
      <c r="BA28" s="48"/>
      <c r="BB28" s="51"/>
    </row>
    <row r="29" spans="1:56" s="29" customFormat="1" ht="15.75" x14ac:dyDescent="0.25">
      <c r="A29" s="30"/>
      <c r="B29" s="31" t="e">
        <f>D29+#REF!+K29+M29+O29+Q29+T29+S29</f>
        <v>#REF!</v>
      </c>
      <c r="C29" s="32" t="e">
        <f t="shared" si="0"/>
        <v>#REF!</v>
      </c>
      <c r="D29" s="73">
        <f t="shared" si="1"/>
        <v>0</v>
      </c>
      <c r="E29" s="32" t="e">
        <f t="shared" si="2"/>
        <v>#DIV/0!</v>
      </c>
      <c r="F29" s="33"/>
      <c r="G29" s="33"/>
      <c r="H29" s="33"/>
      <c r="I29" s="33"/>
      <c r="J29" s="33"/>
      <c r="K29" s="26"/>
      <c r="L29" s="33" t="e">
        <f t="shared" si="3"/>
        <v>#DIV/0!</v>
      </c>
      <c r="M29" s="34"/>
      <c r="N29" s="33" t="e">
        <f t="shared" si="4"/>
        <v>#DIV/0!</v>
      </c>
      <c r="O29" s="23"/>
      <c r="P29" s="32" t="e">
        <f t="shared" si="5"/>
        <v>#DIV/0!</v>
      </c>
      <c r="Q29" s="23"/>
      <c r="R29" s="33" t="e">
        <f t="shared" si="6"/>
        <v>#DIV/0!</v>
      </c>
      <c r="S29" s="33"/>
      <c r="T29" s="33"/>
      <c r="U29" s="23"/>
      <c r="V29" s="23"/>
      <c r="W29" s="23"/>
      <c r="X29" s="35"/>
      <c r="Y29" s="36">
        <f t="shared" si="7"/>
        <v>0</v>
      </c>
      <c r="Z29" s="43"/>
      <c r="AA29" s="33"/>
      <c r="AB29" s="23"/>
      <c r="AC29" s="23"/>
      <c r="AD29" s="23"/>
      <c r="AE29" s="23"/>
      <c r="AF29" s="23"/>
      <c r="AG29" s="23"/>
      <c r="AH29" s="43"/>
      <c r="AI29" s="37"/>
      <c r="AJ29" s="9"/>
      <c r="AK29" s="9"/>
      <c r="AL29" s="9"/>
      <c r="AM29" s="9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9"/>
      <c r="AY29" s="9"/>
      <c r="AZ29" s="9"/>
      <c r="BA29" s="9"/>
      <c r="BB29" s="41"/>
    </row>
    <row r="30" spans="1:56" s="52" customFormat="1" ht="21.6" customHeight="1" x14ac:dyDescent="0.25">
      <c r="A30" s="53" t="s">
        <v>64</v>
      </c>
      <c r="B30" s="31" t="e">
        <f>SUM(B6:B29)</f>
        <v>#REF!</v>
      </c>
      <c r="C30" s="54" t="e">
        <f t="shared" si="0"/>
        <v>#REF!</v>
      </c>
      <c r="D30" s="31">
        <f t="shared" si="1"/>
        <v>130</v>
      </c>
      <c r="E30" s="54">
        <f t="shared" si="2"/>
        <v>0.52601764182244881</v>
      </c>
      <c r="F30" s="31">
        <f t="shared" ref="F30:K30" si="8">SUM(F6:F29)</f>
        <v>0</v>
      </c>
      <c r="G30" s="31">
        <f t="shared" si="8"/>
        <v>130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55">
        <f t="shared" si="8"/>
        <v>0</v>
      </c>
      <c r="L30" s="31">
        <f t="shared" si="3"/>
        <v>0</v>
      </c>
      <c r="M30" s="55">
        <f>SUM(M6:M29)</f>
        <v>0</v>
      </c>
      <c r="N30" s="31">
        <f t="shared" si="4"/>
        <v>0</v>
      </c>
      <c r="O30" s="78">
        <f>SUM(O6:O29)</f>
        <v>0</v>
      </c>
      <c r="P30" s="54">
        <f t="shared" si="5"/>
        <v>0</v>
      </c>
      <c r="Q30" s="31">
        <f>SUM(Q6:Q29)</f>
        <v>0</v>
      </c>
      <c r="R30" s="31">
        <f t="shared" si="6"/>
        <v>0</v>
      </c>
      <c r="S30" s="31">
        <f>SUM(S6:S29)</f>
        <v>0</v>
      </c>
      <c r="T30" s="31">
        <f>SUM(T6:T29)</f>
        <v>0</v>
      </c>
      <c r="U30" s="31">
        <f>SUM(U6:U29)</f>
        <v>0</v>
      </c>
      <c r="V30" s="31">
        <f>SUM(V6:V29)</f>
        <v>0</v>
      </c>
      <c r="W30" s="31">
        <f>SUM(W6:W29)</f>
        <v>0</v>
      </c>
      <c r="X30" s="56" t="s">
        <v>35</v>
      </c>
      <c r="Y30" s="36">
        <f t="shared" si="7"/>
        <v>31389.33</v>
      </c>
      <c r="Z30" s="36">
        <f t="shared" ref="Z30:AH30" si="9">SUM(Z6:Z29)</f>
        <v>24714</v>
      </c>
      <c r="AA30" s="36">
        <f t="shared" si="9"/>
        <v>0</v>
      </c>
      <c r="AB30" s="36">
        <f>SUM(AB6:AB29)</f>
        <v>478.33</v>
      </c>
      <c r="AC30" s="36">
        <f t="shared" si="9"/>
        <v>93</v>
      </c>
      <c r="AD30" s="36">
        <f t="shared" si="9"/>
        <v>1664</v>
      </c>
      <c r="AE30" s="36">
        <f t="shared" si="9"/>
        <v>3008</v>
      </c>
      <c r="AF30" s="36">
        <f t="shared" si="9"/>
        <v>600</v>
      </c>
      <c r="AG30" s="36">
        <f t="shared" si="9"/>
        <v>832</v>
      </c>
      <c r="AH30" s="36">
        <f t="shared" si="9"/>
        <v>4825</v>
      </c>
      <c r="AI30" s="57"/>
      <c r="AN30" s="45"/>
      <c r="AO30" s="45"/>
      <c r="AP30" s="45"/>
      <c r="AQ30" s="45"/>
      <c r="AR30" s="45"/>
      <c r="AS30" s="45"/>
      <c r="AT30" s="45"/>
      <c r="AU30" s="45"/>
      <c r="AV30" s="45"/>
      <c r="AW30" s="45"/>
    </row>
    <row r="31" spans="1:56" s="39" customFormat="1" ht="31.9" customHeight="1" x14ac:dyDescent="0.25">
      <c r="A31" s="58" t="s">
        <v>36</v>
      </c>
      <c r="B31" s="33">
        <v>106</v>
      </c>
      <c r="C31" s="33">
        <v>0.34654112723944031</v>
      </c>
      <c r="D31" s="33">
        <v>36</v>
      </c>
      <c r="E31" s="33">
        <v>0.14182720718591182</v>
      </c>
      <c r="F31" s="33">
        <v>0</v>
      </c>
      <c r="G31" s="33">
        <v>36</v>
      </c>
      <c r="H31" s="33">
        <v>0</v>
      </c>
      <c r="I31" s="33">
        <v>0</v>
      </c>
      <c r="J31" s="33">
        <v>0</v>
      </c>
      <c r="K31" s="42">
        <v>0</v>
      </c>
      <c r="L31" s="33">
        <v>0</v>
      </c>
      <c r="M31" s="42">
        <v>0</v>
      </c>
      <c r="N31" s="77">
        <v>0</v>
      </c>
      <c r="O31" s="80">
        <v>0</v>
      </c>
      <c r="P31" s="39">
        <v>0</v>
      </c>
      <c r="Q31" s="33">
        <v>70</v>
      </c>
      <c r="R31" s="32">
        <v>3.5989717223650386</v>
      </c>
      <c r="S31" s="33"/>
      <c r="T31" s="33"/>
      <c r="U31" s="33"/>
      <c r="V31" s="33"/>
      <c r="W31" s="33"/>
      <c r="X31" s="5"/>
      <c r="Y31" s="5"/>
      <c r="Z31" s="6"/>
      <c r="AA31" s="12"/>
      <c r="AB31" s="59"/>
      <c r="AC31" s="5"/>
      <c r="AD31" s="5"/>
      <c r="AE31" s="5"/>
      <c r="AF31" s="5"/>
      <c r="AG31" s="5"/>
      <c r="AH31" s="5"/>
      <c r="AI31" s="60"/>
    </row>
    <row r="32" spans="1:56" s="61" customFormat="1" ht="21.75" customHeight="1" x14ac:dyDescent="0.25">
      <c r="A32" s="62" t="s">
        <v>37</v>
      </c>
      <c r="B32" s="63" t="e">
        <f>B30-B31</f>
        <v>#REF!</v>
      </c>
      <c r="C32" s="31"/>
      <c r="D32" s="31">
        <f>F32+G32+H32+J32</f>
        <v>94</v>
      </c>
      <c r="E32" s="31">
        <f t="shared" ref="E32:J32" si="10">E30-E31</f>
        <v>0.38419043463653701</v>
      </c>
      <c r="F32" s="31">
        <f t="shared" si="10"/>
        <v>0</v>
      </c>
      <c r="G32" s="31">
        <f t="shared" si="10"/>
        <v>94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55">
        <f>K30-K31</f>
        <v>0</v>
      </c>
      <c r="L32" s="33"/>
      <c r="M32" s="55">
        <f>M30-M31</f>
        <v>0</v>
      </c>
      <c r="N32" s="33"/>
      <c r="O32" s="79">
        <f>O30-Q31</f>
        <v>-70</v>
      </c>
      <c r="P32" s="33"/>
      <c r="Q32" s="31" t="e">
        <f>Q30-#REF!</f>
        <v>#REF!</v>
      </c>
      <c r="R32" s="33"/>
      <c r="S32" s="31">
        <f>S30-S31</f>
        <v>0</v>
      </c>
      <c r="T32" s="31">
        <f>T30-T31</f>
        <v>0</v>
      </c>
      <c r="U32" s="31">
        <f>U30-U31</f>
        <v>0</v>
      </c>
      <c r="V32" s="31">
        <f>V30-V31</f>
        <v>0</v>
      </c>
      <c r="W32" s="31">
        <f>W30-W31</f>
        <v>0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64"/>
      <c r="AJ32" s="64"/>
      <c r="AK32" s="65"/>
      <c r="AL32" s="65"/>
      <c r="AM32" s="65"/>
      <c r="AN32" s="65"/>
      <c r="AO32" s="348"/>
      <c r="AP32" s="348"/>
      <c r="AQ32" s="348"/>
      <c r="AR32" s="348"/>
      <c r="AS32" s="348"/>
      <c r="AT32" s="348"/>
      <c r="AU32" s="65"/>
      <c r="AV32" s="65"/>
      <c r="AW32" s="65"/>
      <c r="AX32" s="65"/>
      <c r="AY32" s="65"/>
      <c r="AZ32" s="65"/>
      <c r="BA32" s="65"/>
      <c r="BB32" s="65"/>
      <c r="BC32" s="65"/>
      <c r="BD32" s="65"/>
    </row>
    <row r="33" spans="2:36" customFormat="1" x14ac:dyDescent="0.2">
      <c r="B33" s="66"/>
      <c r="C33" s="67"/>
      <c r="D33" s="66"/>
      <c r="E33" s="1"/>
      <c r="F33" s="1"/>
      <c r="G33" s="1"/>
      <c r="H33" s="1"/>
      <c r="I33" s="1"/>
      <c r="J33" s="1"/>
      <c r="K33" s="1"/>
      <c r="L33" s="3"/>
      <c r="M33" s="1"/>
      <c r="N33" s="1"/>
      <c r="O33" s="1"/>
      <c r="P33" s="1"/>
      <c r="Q33" s="68"/>
      <c r="R33" s="68"/>
      <c r="S33" s="68"/>
      <c r="T33" s="68"/>
      <c r="U33" s="1"/>
      <c r="V33" s="1"/>
      <c r="W33" s="1"/>
      <c r="X33" s="1"/>
      <c r="Y33" s="1"/>
      <c r="Z33" s="69"/>
      <c r="AA33" s="1"/>
      <c r="AB33" s="1"/>
      <c r="AC33" s="1"/>
      <c r="AD33" s="1"/>
      <c r="AE33" s="1"/>
      <c r="AF33" s="1"/>
      <c r="AG33" s="1"/>
      <c r="AH33" s="1"/>
    </row>
    <row r="34" spans="2:36" customFormat="1" x14ac:dyDescent="0.2">
      <c r="B34" s="2"/>
      <c r="C34" s="1"/>
      <c r="D34" s="2"/>
      <c r="E34" s="1"/>
      <c r="F34" s="1"/>
      <c r="G34" s="1"/>
      <c r="H34" s="1"/>
      <c r="I34" s="1"/>
      <c r="J34" s="1"/>
      <c r="K34" s="1"/>
      <c r="L34" s="3"/>
      <c r="M34" s="1"/>
      <c r="N34" s="1"/>
      <c r="O34" s="70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  <c r="AA34" s="1"/>
      <c r="AB34" s="1"/>
      <c r="AC34" s="1"/>
      <c r="AD34" s="1"/>
      <c r="AE34" s="1"/>
      <c r="AF34" s="1"/>
      <c r="AG34" s="1"/>
      <c r="AH34" s="1"/>
    </row>
    <row r="35" spans="2:36" customFormat="1" x14ac:dyDescent="0.2">
      <c r="B35" s="2"/>
      <c r="C35" s="1"/>
      <c r="D35" s="2"/>
      <c r="E35" s="1"/>
      <c r="F35" s="1"/>
      <c r="G35" s="1"/>
      <c r="H35" s="1"/>
      <c r="I35" s="1"/>
      <c r="J35" s="1"/>
      <c r="K35" s="1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2:36" customFormat="1" x14ac:dyDescent="0.2">
      <c r="B36" s="2"/>
      <c r="C36" s="1"/>
      <c r="D36" s="2"/>
      <c r="E36" s="1"/>
      <c r="F36" s="1"/>
      <c r="G36" s="1"/>
      <c r="H36" s="1"/>
      <c r="I36" s="1"/>
      <c r="J36" s="1"/>
      <c r="K36" s="1"/>
      <c r="L36" s="3"/>
      <c r="M36" s="1"/>
      <c r="N36" s="1"/>
      <c r="O36" s="1"/>
      <c r="P36" s="1"/>
      <c r="Q36" s="70"/>
      <c r="R36" s="1"/>
      <c r="S36" s="1"/>
      <c r="T36" s="1"/>
      <c r="U36" s="1"/>
      <c r="V36" s="1"/>
      <c r="W36" s="1"/>
      <c r="X36" s="1"/>
      <c r="Y36" s="1"/>
      <c r="Z36" s="4"/>
      <c r="AA36" s="1"/>
      <c r="AB36" s="1"/>
      <c r="AC36" s="1"/>
      <c r="AD36" s="1"/>
      <c r="AE36" s="1"/>
      <c r="AF36" s="1"/>
      <c r="AG36" s="1"/>
      <c r="AH36" s="1"/>
    </row>
    <row r="38" spans="2:36" customFormat="1" x14ac:dyDescent="0.2">
      <c r="B38" s="2"/>
      <c r="C38" s="1"/>
      <c r="D38" s="2"/>
      <c r="E38" s="1"/>
      <c r="F38" s="1"/>
      <c r="G38" s="1"/>
      <c r="H38" s="1"/>
      <c r="I38" s="1"/>
      <c r="J38" s="1"/>
      <c r="K38" s="1"/>
      <c r="L38" s="3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  <c r="AA38" s="1"/>
      <c r="AB38" s="1"/>
      <c r="AC38" s="1"/>
      <c r="AD38" s="1"/>
      <c r="AE38" s="68"/>
      <c r="AF38" s="68"/>
      <c r="AG38" s="68"/>
      <c r="AH38" s="68"/>
    </row>
    <row r="39" spans="2:36" customFormat="1" x14ac:dyDescent="0.2">
      <c r="B39" s="2"/>
      <c r="C39" s="1"/>
      <c r="D39" s="2"/>
      <c r="E39" s="1"/>
      <c r="F39" s="1"/>
      <c r="G39" s="1"/>
      <c r="H39" s="1"/>
      <c r="I39" s="1"/>
      <c r="J39" s="1"/>
      <c r="K39" s="1"/>
      <c r="L39" s="3"/>
      <c r="M39" s="1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" right="0" top="0.59055118110236227" bottom="0.19685039370078741" header="0.51181102362204722" footer="0.51181102362204722"/>
  <pageSetup paperSize="9" scale="6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selection sqref="A1:XFD1048576"/>
    </sheetView>
  </sheetViews>
  <sheetFormatPr defaultColWidth="8.7109375" defaultRowHeight="12.75" x14ac:dyDescent="0.2"/>
  <cols>
    <col min="1" max="1" width="26.85546875" style="1" customWidth="1"/>
    <col min="2" max="2" width="8.140625" style="2" customWidth="1"/>
    <col min="3" max="3" width="8" style="1" customWidth="1"/>
    <col min="4" max="4" width="8.5703125" style="2" customWidth="1"/>
    <col min="5" max="5" width="7.85546875" style="1" customWidth="1"/>
    <col min="6" max="6" width="9.42578125" style="1" customWidth="1"/>
    <col min="7" max="7" width="8.7109375" style="1" customWidth="1"/>
    <col min="8" max="8" width="7.5703125" style="1" customWidth="1"/>
    <col min="9" max="9" width="10.5703125" style="1" customWidth="1"/>
    <col min="10" max="10" width="8.7109375" style="1" customWidth="1"/>
    <col min="11" max="11" width="7" style="1" customWidth="1"/>
    <col min="12" max="12" width="9" style="3" customWidth="1"/>
    <col min="13" max="13" width="7.7109375" style="1" customWidth="1"/>
    <col min="14" max="14" width="7" style="1" customWidth="1"/>
    <col min="15" max="16" width="6.7109375" style="1" customWidth="1"/>
    <col min="17" max="17" width="7" style="1" customWidth="1"/>
    <col min="18" max="18" width="8.28515625" style="1" customWidth="1"/>
    <col min="19" max="19" width="7.140625" style="1" customWidth="1"/>
    <col min="20" max="20" width="10.85546875" style="1" customWidth="1"/>
    <col min="21" max="21" width="8.28515625" style="1" customWidth="1"/>
    <col min="22" max="22" width="9.5703125" style="1" customWidth="1"/>
    <col min="23" max="23" width="14.7109375" style="1" customWidth="1"/>
    <col min="24" max="24" width="26.140625" style="1" customWidth="1"/>
    <col min="25" max="25" width="12.85546875" style="1" customWidth="1"/>
    <col min="26" max="26" width="17.42578125" style="4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5"/>
      <c r="B1" s="6"/>
      <c r="C1" s="5"/>
      <c r="D1" s="5"/>
      <c r="E1" s="5"/>
      <c r="F1" s="323" t="s">
        <v>0</v>
      </c>
      <c r="G1" s="323"/>
      <c r="H1" s="323"/>
      <c r="I1" s="323"/>
      <c r="J1" s="323"/>
      <c r="K1" s="323"/>
      <c r="L1" s="323"/>
      <c r="M1" s="323"/>
      <c r="N1" s="5"/>
      <c r="O1" s="335"/>
      <c r="P1" s="336"/>
      <c r="Q1" s="336"/>
      <c r="R1" s="336"/>
      <c r="S1" s="336"/>
      <c r="T1" s="336"/>
      <c r="U1" s="336"/>
      <c r="V1" s="336"/>
      <c r="W1" s="85"/>
      <c r="X1" s="5"/>
      <c r="Y1" s="5"/>
      <c r="Z1" s="6"/>
      <c r="AA1" s="5"/>
      <c r="AB1" s="5"/>
      <c r="AC1" s="5"/>
      <c r="AD1" s="5"/>
      <c r="AE1" s="5"/>
      <c r="AF1" s="5"/>
      <c r="AG1" s="5"/>
      <c r="AH1" s="5"/>
      <c r="AI1" s="9"/>
      <c r="AJ1" s="9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6" ht="20.25" customHeight="1" x14ac:dyDescent="0.25">
      <c r="A2" s="5"/>
      <c r="B2" s="11"/>
      <c r="C2" s="12" t="s">
        <v>1</v>
      </c>
      <c r="D2" s="84"/>
      <c r="E2" s="13"/>
      <c r="F2" s="13"/>
      <c r="G2" s="328" t="s">
        <v>65</v>
      </c>
      <c r="H2" s="329"/>
      <c r="I2" s="329"/>
      <c r="J2" s="329"/>
      <c r="K2" s="329"/>
      <c r="L2" s="330"/>
      <c r="M2" s="14"/>
      <c r="N2" s="84"/>
      <c r="O2" s="337"/>
      <c r="P2" s="338"/>
      <c r="Q2" s="338"/>
      <c r="R2" s="338"/>
      <c r="S2" s="338"/>
      <c r="T2" s="338"/>
      <c r="U2" s="338"/>
      <c r="V2" s="339"/>
      <c r="W2" s="85"/>
      <c r="X2" s="327" t="s">
        <v>2</v>
      </c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9"/>
      <c r="AJ2" s="9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6" ht="19.899999999999999" customHeight="1" x14ac:dyDescent="0.2">
      <c r="A3" s="324" t="s">
        <v>3</v>
      </c>
      <c r="B3" s="324" t="s">
        <v>4</v>
      </c>
      <c r="C3" s="343"/>
      <c r="D3" s="324" t="s">
        <v>5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2"/>
      <c r="U3" s="324" t="s">
        <v>6</v>
      </c>
      <c r="V3" s="324" t="s">
        <v>7</v>
      </c>
      <c r="W3" s="324" t="s">
        <v>8</v>
      </c>
      <c r="X3" s="340" t="s">
        <v>3</v>
      </c>
      <c r="Y3" s="324" t="s">
        <v>9</v>
      </c>
      <c r="Z3" s="324" t="s">
        <v>10</v>
      </c>
      <c r="AA3" s="324" t="s">
        <v>11</v>
      </c>
      <c r="AB3" s="324" t="s">
        <v>12</v>
      </c>
      <c r="AC3" s="324" t="s">
        <v>13</v>
      </c>
      <c r="AD3" s="324" t="s">
        <v>14</v>
      </c>
      <c r="AE3" s="324" t="s">
        <v>15</v>
      </c>
      <c r="AF3" s="324" t="s">
        <v>16</v>
      </c>
      <c r="AG3" s="324" t="s">
        <v>17</v>
      </c>
      <c r="AH3" s="324" t="s">
        <v>18</v>
      </c>
      <c r="AI3" s="9"/>
      <c r="AJ3" s="9"/>
      <c r="AK3" s="10"/>
      <c r="AL3" s="10"/>
      <c r="AM3" s="10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10"/>
      <c r="AY3" s="10"/>
      <c r="AZ3" s="10"/>
      <c r="BA3" s="10"/>
      <c r="BB3" s="10"/>
    </row>
    <row r="4" spans="1:56" s="16" customFormat="1" ht="67.5" customHeight="1" x14ac:dyDescent="0.2">
      <c r="A4" s="325"/>
      <c r="B4" s="344"/>
      <c r="C4" s="345"/>
      <c r="D4" s="333" t="s">
        <v>19</v>
      </c>
      <c r="E4" s="334"/>
      <c r="F4" s="324" t="s">
        <v>20</v>
      </c>
      <c r="G4" s="331"/>
      <c r="H4" s="331"/>
      <c r="I4" s="331"/>
      <c r="J4" s="332"/>
      <c r="K4" s="333" t="s">
        <v>21</v>
      </c>
      <c r="L4" s="334"/>
      <c r="M4" s="333" t="s">
        <v>22</v>
      </c>
      <c r="N4" s="334"/>
      <c r="O4" s="324" t="s">
        <v>23</v>
      </c>
      <c r="P4" s="332"/>
      <c r="Q4" s="324" t="s">
        <v>15</v>
      </c>
      <c r="R4" s="332"/>
      <c r="S4" s="83" t="s">
        <v>24</v>
      </c>
      <c r="T4" s="83" t="s">
        <v>16</v>
      </c>
      <c r="U4" s="325"/>
      <c r="V4" s="325"/>
      <c r="W4" s="325"/>
      <c r="X4" s="341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49"/>
      <c r="AJ4" s="349"/>
      <c r="AK4" s="10"/>
      <c r="AL4" s="10"/>
      <c r="AM4" s="10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10"/>
      <c r="AY4" s="10"/>
      <c r="AZ4" s="10"/>
      <c r="BA4" s="10"/>
      <c r="BB4" s="19"/>
      <c r="BC4" s="19"/>
      <c r="BD4" s="19"/>
    </row>
    <row r="5" spans="1:56" s="20" customFormat="1" ht="43.9" customHeight="1" x14ac:dyDescent="0.2">
      <c r="A5" s="326"/>
      <c r="B5" s="21" t="s">
        <v>25</v>
      </c>
      <c r="C5" s="22" t="s">
        <v>26</v>
      </c>
      <c r="D5" s="23" t="s">
        <v>25</v>
      </c>
      <c r="E5" s="24" t="s">
        <v>26</v>
      </c>
      <c r="F5" s="25" t="s">
        <v>27</v>
      </c>
      <c r="G5" s="25" t="s">
        <v>28</v>
      </c>
      <c r="H5" s="22" t="s">
        <v>29</v>
      </c>
      <c r="I5" s="23" t="s">
        <v>30</v>
      </c>
      <c r="J5" s="23" t="s">
        <v>31</v>
      </c>
      <c r="K5" s="26" t="s">
        <v>25</v>
      </c>
      <c r="L5" s="23" t="s">
        <v>32</v>
      </c>
      <c r="M5" s="26" t="s">
        <v>25</v>
      </c>
      <c r="N5" s="23" t="s">
        <v>32</v>
      </c>
      <c r="O5" s="23" t="s">
        <v>25</v>
      </c>
      <c r="P5" s="23" t="s">
        <v>32</v>
      </c>
      <c r="Q5" s="23" t="s">
        <v>25</v>
      </c>
      <c r="R5" s="23" t="s">
        <v>33</v>
      </c>
      <c r="S5" s="23"/>
      <c r="T5" s="23" t="s">
        <v>25</v>
      </c>
      <c r="U5" s="326"/>
      <c r="V5" s="326"/>
      <c r="W5" s="326"/>
      <c r="X5" s="342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27"/>
      <c r="AJ5" s="82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28"/>
      <c r="BB5" s="19"/>
    </row>
    <row r="6" spans="1:56" s="29" customFormat="1" ht="16.5" customHeight="1" x14ac:dyDescent="0.25">
      <c r="A6" s="30" t="s">
        <v>38</v>
      </c>
      <c r="B6" s="31">
        <f>D6+K6+M6+O6+Q6+T6+S6</f>
        <v>0</v>
      </c>
      <c r="C6" s="32">
        <f t="shared" ref="C6:C30" si="0">B6/Y6*100</f>
        <v>0</v>
      </c>
      <c r="D6" s="81">
        <f t="shared" ref="D6:D30" si="1">F6+G6+H6+I6+J6</f>
        <v>0</v>
      </c>
      <c r="E6" s="32">
        <f t="shared" ref="E6:E30" si="2">D6/Z6*100</f>
        <v>0</v>
      </c>
      <c r="F6" s="33"/>
      <c r="G6" s="33"/>
      <c r="H6" s="33"/>
      <c r="I6" s="33"/>
      <c r="J6" s="33"/>
      <c r="K6" s="26"/>
      <c r="L6" s="33" t="e">
        <f t="shared" ref="L6:L30" si="3">K6/AB6*100</f>
        <v>#DIV/0!</v>
      </c>
      <c r="M6" s="34"/>
      <c r="N6" s="32" t="e">
        <f t="shared" ref="N6:N30" si="4">M6/AC6*100</f>
        <v>#DIV/0!</v>
      </c>
      <c r="O6" s="23"/>
      <c r="P6" s="32">
        <f t="shared" ref="P6:P30" si="5">O6/AD6*100</f>
        <v>0</v>
      </c>
      <c r="Q6" s="23"/>
      <c r="R6" s="32">
        <f t="shared" ref="R6:R30" si="6">Q6/AE6*100</f>
        <v>0</v>
      </c>
      <c r="S6" s="33"/>
      <c r="T6" s="33"/>
      <c r="U6" s="23"/>
      <c r="V6" s="23"/>
      <c r="W6" s="23"/>
      <c r="X6" s="35" t="s">
        <v>38</v>
      </c>
      <c r="Y6" s="36">
        <f t="shared" ref="Y6:Y30" si="7">SUM(Z6:AG6)</f>
        <v>1449</v>
      </c>
      <c r="Z6" s="23">
        <v>964</v>
      </c>
      <c r="AA6" s="33"/>
      <c r="AB6" s="23"/>
      <c r="AC6" s="23"/>
      <c r="AD6" s="23">
        <v>96</v>
      </c>
      <c r="AE6" s="23">
        <v>189</v>
      </c>
      <c r="AF6" s="23"/>
      <c r="AG6" s="23">
        <v>200</v>
      </c>
      <c r="AH6" s="23">
        <v>247</v>
      </c>
      <c r="AI6" s="37"/>
      <c r="AJ6" s="9"/>
      <c r="AK6" s="9"/>
      <c r="AL6" s="9"/>
      <c r="AM6" s="9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9"/>
      <c r="AZ6" s="9"/>
      <c r="BA6" s="9"/>
      <c r="BB6" s="40"/>
    </row>
    <row r="7" spans="1:56" s="29" customFormat="1" ht="15.75" x14ac:dyDescent="0.25">
      <c r="A7" s="30" t="s">
        <v>39</v>
      </c>
      <c r="B7" s="31">
        <f t="shared" ref="B7:B8" si="8">D7+K7+M7+O7+Q7+T7+S7</f>
        <v>0</v>
      </c>
      <c r="C7" s="32">
        <f t="shared" si="0"/>
        <v>0</v>
      </c>
      <c r="D7" s="81">
        <f t="shared" si="1"/>
        <v>0</v>
      </c>
      <c r="E7" s="32">
        <f t="shared" si="2"/>
        <v>0</v>
      </c>
      <c r="F7" s="33"/>
      <c r="G7" s="33"/>
      <c r="H7" s="33"/>
      <c r="I7" s="33"/>
      <c r="J7" s="33"/>
      <c r="K7" s="26"/>
      <c r="L7" s="33" t="e">
        <f t="shared" si="3"/>
        <v>#DIV/0!</v>
      </c>
      <c r="M7" s="34"/>
      <c r="N7" s="32" t="e">
        <f t="shared" si="4"/>
        <v>#DIV/0!</v>
      </c>
      <c r="O7" s="23"/>
      <c r="P7" s="32">
        <f t="shared" si="5"/>
        <v>0</v>
      </c>
      <c r="Q7" s="23"/>
      <c r="R7" s="32">
        <f t="shared" si="6"/>
        <v>0</v>
      </c>
      <c r="S7" s="33"/>
      <c r="T7" s="33"/>
      <c r="U7" s="23"/>
      <c r="V7" s="23"/>
      <c r="W7" s="23"/>
      <c r="X7" s="35" t="s">
        <v>39</v>
      </c>
      <c r="Y7" s="36">
        <f t="shared" si="7"/>
        <v>2032</v>
      </c>
      <c r="Z7" s="23">
        <v>1430</v>
      </c>
      <c r="AA7" s="33"/>
      <c r="AB7" s="23"/>
      <c r="AC7" s="23"/>
      <c r="AD7" s="23">
        <v>260</v>
      </c>
      <c r="AE7" s="23">
        <v>142</v>
      </c>
      <c r="AF7" s="23"/>
      <c r="AG7" s="23">
        <v>200</v>
      </c>
      <c r="AH7" s="23">
        <v>458</v>
      </c>
      <c r="AI7" s="37"/>
      <c r="AJ7" s="9"/>
      <c r="AK7" s="9"/>
      <c r="AL7" s="9"/>
      <c r="AM7" s="9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9"/>
      <c r="AZ7" s="9"/>
      <c r="BA7" s="9"/>
      <c r="BB7" s="40"/>
    </row>
    <row r="8" spans="1:56" s="29" customFormat="1" ht="15.75" x14ac:dyDescent="0.25">
      <c r="A8" s="30" t="s">
        <v>40</v>
      </c>
      <c r="B8" s="31">
        <f t="shared" si="8"/>
        <v>0</v>
      </c>
      <c r="C8" s="32">
        <f t="shared" si="0"/>
        <v>0</v>
      </c>
      <c r="D8" s="81">
        <f t="shared" si="1"/>
        <v>0</v>
      </c>
      <c r="E8" s="32">
        <f t="shared" si="2"/>
        <v>0</v>
      </c>
      <c r="F8" s="33"/>
      <c r="G8" s="33"/>
      <c r="H8" s="33"/>
      <c r="I8" s="33"/>
      <c r="J8" s="33"/>
      <c r="K8" s="26"/>
      <c r="L8" s="33" t="e">
        <f t="shared" si="3"/>
        <v>#DIV/0!</v>
      </c>
      <c r="M8" s="34"/>
      <c r="N8" s="32" t="e">
        <f t="shared" si="4"/>
        <v>#DIV/0!</v>
      </c>
      <c r="O8" s="23"/>
      <c r="P8" s="32" t="e">
        <f t="shared" si="5"/>
        <v>#DIV/0!</v>
      </c>
      <c r="Q8" s="23"/>
      <c r="R8" s="32">
        <f t="shared" si="6"/>
        <v>0</v>
      </c>
      <c r="S8" s="33"/>
      <c r="T8" s="33"/>
      <c r="U8" s="23"/>
      <c r="V8" s="23"/>
      <c r="W8" s="23"/>
      <c r="X8" s="35" t="s">
        <v>40</v>
      </c>
      <c r="Y8" s="36">
        <f t="shared" si="7"/>
        <v>1077</v>
      </c>
      <c r="Z8" s="23">
        <v>834</v>
      </c>
      <c r="AA8" s="33"/>
      <c r="AB8" s="23"/>
      <c r="AC8" s="23"/>
      <c r="AD8" s="23"/>
      <c r="AE8" s="23">
        <v>143</v>
      </c>
      <c r="AF8" s="23">
        <v>100</v>
      </c>
      <c r="AG8" s="23"/>
      <c r="AH8" s="23"/>
      <c r="AI8" s="37"/>
      <c r="AJ8" s="9"/>
      <c r="AK8" s="9"/>
      <c r="AL8" s="9"/>
      <c r="AM8" s="9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9"/>
      <c r="AY8" s="9"/>
      <c r="AZ8" s="9"/>
      <c r="BA8" s="9"/>
      <c r="BB8" s="40"/>
    </row>
    <row r="9" spans="1:56" s="29" customFormat="1" ht="15.75" x14ac:dyDescent="0.25">
      <c r="A9" s="30" t="s">
        <v>41</v>
      </c>
      <c r="B9" s="31">
        <f>D9+K9+M9+O9+Q9+T9+S9</f>
        <v>140</v>
      </c>
      <c r="C9" s="32">
        <f t="shared" si="0"/>
        <v>7.3568050446663165</v>
      </c>
      <c r="D9" s="81">
        <f t="shared" si="1"/>
        <v>140</v>
      </c>
      <c r="E9" s="32">
        <f t="shared" si="2"/>
        <v>12.173913043478262</v>
      </c>
      <c r="F9" s="33"/>
      <c r="G9" s="33">
        <v>140</v>
      </c>
      <c r="H9" s="33"/>
      <c r="I9" s="33"/>
      <c r="J9" s="33"/>
      <c r="K9" s="26"/>
      <c r="L9" s="33" t="e">
        <f t="shared" si="3"/>
        <v>#DIV/0!</v>
      </c>
      <c r="M9" s="34"/>
      <c r="N9" s="32">
        <f t="shared" si="4"/>
        <v>0</v>
      </c>
      <c r="O9" s="23"/>
      <c r="P9" s="32">
        <f t="shared" si="5"/>
        <v>0</v>
      </c>
      <c r="Q9" s="23"/>
      <c r="R9" s="32">
        <f t="shared" si="6"/>
        <v>0</v>
      </c>
      <c r="S9" s="33"/>
      <c r="T9" s="33"/>
      <c r="U9" s="23"/>
      <c r="V9" s="23"/>
      <c r="W9" s="23"/>
      <c r="X9" s="35" t="s">
        <v>41</v>
      </c>
      <c r="Y9" s="36">
        <f t="shared" si="7"/>
        <v>1903</v>
      </c>
      <c r="Z9" s="23">
        <v>1150</v>
      </c>
      <c r="AA9" s="33"/>
      <c r="AB9" s="23"/>
      <c r="AC9" s="23">
        <v>3</v>
      </c>
      <c r="AD9" s="23">
        <v>100</v>
      </c>
      <c r="AE9" s="23">
        <v>500</v>
      </c>
      <c r="AF9" s="23"/>
      <c r="AG9" s="23">
        <v>150</v>
      </c>
      <c r="AH9" s="23"/>
      <c r="AI9" s="37"/>
      <c r="AJ9" s="9"/>
      <c r="AK9" s="9"/>
      <c r="AL9" s="9"/>
      <c r="AM9" s="9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9"/>
      <c r="AY9" s="9"/>
      <c r="AZ9" s="9"/>
      <c r="BA9" s="9"/>
      <c r="BB9" s="41"/>
    </row>
    <row r="10" spans="1:56" s="29" customFormat="1" ht="15.75" x14ac:dyDescent="0.25">
      <c r="A10" s="30" t="s">
        <v>42</v>
      </c>
      <c r="B10" s="31">
        <f t="shared" ref="B10:B30" si="9">D10+K10+M10+O10+Q10+T10+S10</f>
        <v>0</v>
      </c>
      <c r="C10" s="32">
        <f t="shared" si="0"/>
        <v>0</v>
      </c>
      <c r="D10" s="81">
        <f t="shared" si="1"/>
        <v>0</v>
      </c>
      <c r="E10" s="32">
        <f t="shared" si="2"/>
        <v>0</v>
      </c>
      <c r="F10" s="33"/>
      <c r="G10" s="33"/>
      <c r="H10" s="33"/>
      <c r="I10" s="33"/>
      <c r="J10" s="33"/>
      <c r="K10" s="26"/>
      <c r="L10" s="33" t="e">
        <f t="shared" si="3"/>
        <v>#DIV/0!</v>
      </c>
      <c r="M10" s="42"/>
      <c r="N10" s="32" t="e">
        <f t="shared" si="4"/>
        <v>#DIV/0!</v>
      </c>
      <c r="O10" s="23"/>
      <c r="P10" s="32">
        <f t="shared" si="5"/>
        <v>0</v>
      </c>
      <c r="Q10" s="23"/>
      <c r="R10" s="32" t="e">
        <f t="shared" si="6"/>
        <v>#DIV/0!</v>
      </c>
      <c r="S10" s="33"/>
      <c r="T10" s="33"/>
      <c r="U10" s="23"/>
      <c r="V10" s="23"/>
      <c r="W10" s="23"/>
      <c r="X10" s="35" t="s">
        <v>42</v>
      </c>
      <c r="Y10" s="36">
        <f t="shared" si="7"/>
        <v>1899</v>
      </c>
      <c r="Z10" s="23">
        <v>1644</v>
      </c>
      <c r="AA10" s="33"/>
      <c r="AB10" s="23"/>
      <c r="AC10" s="23"/>
      <c r="AD10" s="23">
        <v>255</v>
      </c>
      <c r="AE10" s="23"/>
      <c r="AF10" s="23"/>
      <c r="AG10" s="23"/>
      <c r="AH10" s="23">
        <v>283</v>
      </c>
      <c r="AI10" s="37"/>
      <c r="AJ10" s="9"/>
      <c r="AK10" s="9"/>
      <c r="AL10" s="9"/>
      <c r="AM10" s="9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9"/>
      <c r="AY10" s="9"/>
      <c r="AZ10" s="9"/>
      <c r="BA10" s="9"/>
      <c r="BB10" s="41"/>
    </row>
    <row r="11" spans="1:56" s="29" customFormat="1" ht="15.75" x14ac:dyDescent="0.25">
      <c r="A11" s="30" t="s">
        <v>43</v>
      </c>
      <c r="B11" s="31">
        <f t="shared" si="9"/>
        <v>0</v>
      </c>
      <c r="C11" s="32">
        <f t="shared" si="0"/>
        <v>0</v>
      </c>
      <c r="D11" s="81">
        <f t="shared" si="1"/>
        <v>0</v>
      </c>
      <c r="E11" s="32">
        <f t="shared" si="2"/>
        <v>0</v>
      </c>
      <c r="F11" s="33"/>
      <c r="G11" s="33"/>
      <c r="H11" s="33"/>
      <c r="I11" s="33"/>
      <c r="J11" s="33"/>
      <c r="K11" s="26"/>
      <c r="L11" s="33" t="e">
        <f t="shared" si="3"/>
        <v>#DIV/0!</v>
      </c>
      <c r="M11" s="34"/>
      <c r="N11" s="32" t="e">
        <f t="shared" si="4"/>
        <v>#DIV/0!</v>
      </c>
      <c r="O11" s="23"/>
      <c r="P11" s="32" t="e">
        <f t="shared" si="5"/>
        <v>#DIV/0!</v>
      </c>
      <c r="Q11" s="23"/>
      <c r="R11" s="32">
        <f t="shared" si="6"/>
        <v>0</v>
      </c>
      <c r="S11" s="33"/>
      <c r="T11" s="33"/>
      <c r="U11" s="23"/>
      <c r="V11" s="23"/>
      <c r="W11" s="23"/>
      <c r="X11" s="35" t="s">
        <v>43</v>
      </c>
      <c r="Y11" s="36">
        <f t="shared" si="7"/>
        <v>4450</v>
      </c>
      <c r="Z11" s="23">
        <v>3800</v>
      </c>
      <c r="AA11" s="33"/>
      <c r="AB11" s="23"/>
      <c r="AC11" s="23"/>
      <c r="AD11" s="23"/>
      <c r="AE11" s="23">
        <v>300</v>
      </c>
      <c r="AF11" s="23">
        <v>150</v>
      </c>
      <c r="AG11" s="23">
        <v>200</v>
      </c>
      <c r="AH11" s="23">
        <v>700</v>
      </c>
      <c r="AI11" s="37"/>
      <c r="AJ11" s="9"/>
      <c r="AK11" s="9"/>
      <c r="AL11" s="9"/>
      <c r="AM11" s="9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9"/>
      <c r="AY11" s="9"/>
      <c r="AZ11" s="9"/>
      <c r="BA11" s="9"/>
      <c r="BB11" s="41"/>
    </row>
    <row r="12" spans="1:56" s="29" customFormat="1" ht="15.75" x14ac:dyDescent="0.25">
      <c r="A12" s="30" t="s">
        <v>44</v>
      </c>
      <c r="B12" s="31">
        <f t="shared" si="9"/>
        <v>0</v>
      </c>
      <c r="C12" s="32">
        <f t="shared" si="0"/>
        <v>0</v>
      </c>
      <c r="D12" s="81">
        <f t="shared" si="1"/>
        <v>0</v>
      </c>
      <c r="E12" s="32">
        <f t="shared" si="2"/>
        <v>0</v>
      </c>
      <c r="F12" s="33"/>
      <c r="G12" s="33"/>
      <c r="H12" s="33"/>
      <c r="I12" s="33"/>
      <c r="J12" s="33"/>
      <c r="K12" s="26"/>
      <c r="L12" s="33">
        <f t="shared" si="3"/>
        <v>0</v>
      </c>
      <c r="M12" s="34"/>
      <c r="N12" s="32">
        <f t="shared" si="4"/>
        <v>0</v>
      </c>
      <c r="O12" s="23"/>
      <c r="P12" s="32" t="e">
        <f t="shared" si="5"/>
        <v>#DIV/0!</v>
      </c>
      <c r="Q12" s="23"/>
      <c r="R12" s="32" t="e">
        <f t="shared" si="6"/>
        <v>#DIV/0!</v>
      </c>
      <c r="S12" s="33"/>
      <c r="T12" s="33"/>
      <c r="U12" s="23"/>
      <c r="V12" s="23"/>
      <c r="W12" s="23"/>
      <c r="X12" s="35" t="s">
        <v>44</v>
      </c>
      <c r="Y12" s="36">
        <f t="shared" si="7"/>
        <v>755</v>
      </c>
      <c r="Z12" s="43">
        <v>711</v>
      </c>
      <c r="AA12" s="33"/>
      <c r="AB12" s="23">
        <v>30</v>
      </c>
      <c r="AC12" s="23">
        <v>14</v>
      </c>
      <c r="AD12" s="23"/>
      <c r="AE12" s="23"/>
      <c r="AF12" s="23"/>
      <c r="AG12" s="23"/>
      <c r="AH12" s="23">
        <v>200</v>
      </c>
      <c r="AI12" s="37"/>
      <c r="AJ12" s="9"/>
      <c r="AK12" s="9"/>
      <c r="AL12" s="9"/>
      <c r="AM12" s="9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9"/>
      <c r="AY12" s="9"/>
      <c r="AZ12" s="9"/>
      <c r="BA12" s="9"/>
      <c r="BB12" s="41"/>
    </row>
    <row r="13" spans="1:56" s="29" customFormat="1" ht="15.75" x14ac:dyDescent="0.25">
      <c r="A13" s="30" t="s">
        <v>45</v>
      </c>
      <c r="B13" s="31">
        <f t="shared" si="9"/>
        <v>35</v>
      </c>
      <c r="C13" s="32">
        <f t="shared" si="0"/>
        <v>1.0156703424260012</v>
      </c>
      <c r="D13" s="81">
        <f t="shared" si="1"/>
        <v>35</v>
      </c>
      <c r="E13" s="32">
        <f t="shared" si="2"/>
        <v>1.4963659683625481</v>
      </c>
      <c r="F13" s="33"/>
      <c r="G13" s="33">
        <v>35</v>
      </c>
      <c r="H13" s="33"/>
      <c r="I13" s="33"/>
      <c r="J13" s="33"/>
      <c r="K13" s="26"/>
      <c r="L13" s="33">
        <f t="shared" si="3"/>
        <v>0</v>
      </c>
      <c r="M13" s="34"/>
      <c r="N13" s="32">
        <f t="shared" si="4"/>
        <v>0</v>
      </c>
      <c r="O13" s="23"/>
      <c r="P13" s="32">
        <f t="shared" si="5"/>
        <v>0</v>
      </c>
      <c r="Q13" s="23"/>
      <c r="R13" s="32">
        <f t="shared" si="6"/>
        <v>0</v>
      </c>
      <c r="S13" s="33"/>
      <c r="T13" s="33"/>
      <c r="U13" s="23"/>
      <c r="V13" s="23"/>
      <c r="W13" s="23">
        <v>35</v>
      </c>
      <c r="X13" s="35" t="s">
        <v>45</v>
      </c>
      <c r="Y13" s="36">
        <f t="shared" si="7"/>
        <v>3446</v>
      </c>
      <c r="Z13" s="23">
        <v>2339</v>
      </c>
      <c r="AA13" s="33"/>
      <c r="AB13" s="23">
        <v>80</v>
      </c>
      <c r="AC13" s="23">
        <v>45</v>
      </c>
      <c r="AD13" s="23">
        <v>400</v>
      </c>
      <c r="AE13" s="23">
        <v>500</v>
      </c>
      <c r="AF13" s="23"/>
      <c r="AG13" s="23">
        <v>82</v>
      </c>
      <c r="AH13" s="23">
        <v>400</v>
      </c>
      <c r="AI13" s="37"/>
      <c r="AJ13" s="9"/>
      <c r="AK13" s="9"/>
      <c r="AL13" s="9"/>
      <c r="AM13" s="9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9"/>
      <c r="AZ13" s="9"/>
      <c r="BA13" s="9"/>
      <c r="BB13" s="41"/>
    </row>
    <row r="14" spans="1:56" s="29" customFormat="1" ht="15.75" x14ac:dyDescent="0.25">
      <c r="A14" s="30" t="s">
        <v>46</v>
      </c>
      <c r="B14" s="31">
        <f t="shared" si="9"/>
        <v>0</v>
      </c>
      <c r="C14" s="32">
        <f t="shared" si="0"/>
        <v>0</v>
      </c>
      <c r="D14" s="81">
        <f t="shared" si="1"/>
        <v>0</v>
      </c>
      <c r="E14" s="32">
        <f t="shared" si="2"/>
        <v>0</v>
      </c>
      <c r="F14" s="33"/>
      <c r="G14" s="33"/>
      <c r="H14" s="33"/>
      <c r="I14" s="33"/>
      <c r="J14" s="33"/>
      <c r="K14" s="26"/>
      <c r="L14" s="33" t="e">
        <f t="shared" si="3"/>
        <v>#DIV/0!</v>
      </c>
      <c r="M14" s="42"/>
      <c r="N14" s="32" t="e">
        <f t="shared" si="4"/>
        <v>#DIV/0!</v>
      </c>
      <c r="O14" s="23"/>
      <c r="P14" s="32">
        <f t="shared" si="5"/>
        <v>0</v>
      </c>
      <c r="Q14" s="23"/>
      <c r="R14" s="32" t="e">
        <f t="shared" si="6"/>
        <v>#DIV/0!</v>
      </c>
      <c r="S14" s="33"/>
      <c r="T14" s="33"/>
      <c r="U14" s="23"/>
      <c r="V14" s="23"/>
      <c r="W14" s="23"/>
      <c r="X14" s="35" t="s">
        <v>46</v>
      </c>
      <c r="Y14" s="36">
        <f t="shared" si="7"/>
        <v>2899</v>
      </c>
      <c r="Z14" s="23">
        <v>2508</v>
      </c>
      <c r="AA14" s="33"/>
      <c r="AB14" s="23"/>
      <c r="AC14" s="23"/>
      <c r="AD14" s="23">
        <v>41</v>
      </c>
      <c r="AE14" s="23"/>
      <c r="AF14" s="23">
        <v>350</v>
      </c>
      <c r="AG14" s="23"/>
      <c r="AH14" s="23">
        <v>600</v>
      </c>
      <c r="AI14" s="37"/>
      <c r="AJ14" s="9"/>
      <c r="AK14" s="9"/>
      <c r="AL14" s="9"/>
      <c r="AM14" s="9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9"/>
      <c r="AZ14" s="9"/>
      <c r="BA14" s="9"/>
      <c r="BB14" s="41"/>
    </row>
    <row r="15" spans="1:56" s="29" customFormat="1" ht="15.75" x14ac:dyDescent="0.25">
      <c r="A15" s="30" t="s">
        <v>47</v>
      </c>
      <c r="B15" s="31">
        <f t="shared" si="9"/>
        <v>0</v>
      </c>
      <c r="C15" s="32">
        <f t="shared" si="0"/>
        <v>0</v>
      </c>
      <c r="D15" s="81">
        <f t="shared" si="1"/>
        <v>0</v>
      </c>
      <c r="E15" s="32">
        <f t="shared" si="2"/>
        <v>0</v>
      </c>
      <c r="F15" s="33"/>
      <c r="G15" s="33"/>
      <c r="H15" s="33"/>
      <c r="I15" s="33"/>
      <c r="J15" s="33"/>
      <c r="K15" s="26"/>
      <c r="L15" s="33" t="e">
        <f t="shared" si="3"/>
        <v>#DIV/0!</v>
      </c>
      <c r="M15" s="34"/>
      <c r="N15" s="32" t="e">
        <f t="shared" si="4"/>
        <v>#DIV/0!</v>
      </c>
      <c r="O15" s="23"/>
      <c r="P15" s="32">
        <f t="shared" si="5"/>
        <v>0</v>
      </c>
      <c r="Q15" s="23"/>
      <c r="R15" s="32">
        <f t="shared" si="6"/>
        <v>0</v>
      </c>
      <c r="S15" s="33"/>
      <c r="T15" s="33"/>
      <c r="U15" s="23"/>
      <c r="V15" s="23"/>
      <c r="W15" s="23"/>
      <c r="X15" s="35" t="s">
        <v>47</v>
      </c>
      <c r="Y15" s="36">
        <f t="shared" si="7"/>
        <v>367</v>
      </c>
      <c r="Z15" s="23">
        <v>20</v>
      </c>
      <c r="AA15" s="33"/>
      <c r="AB15" s="23"/>
      <c r="AC15" s="23"/>
      <c r="AD15" s="23">
        <v>187</v>
      </c>
      <c r="AE15" s="23">
        <v>160</v>
      </c>
      <c r="AF15" s="23"/>
      <c r="AG15" s="23"/>
      <c r="AH15" s="23">
        <v>187</v>
      </c>
      <c r="AI15" s="37"/>
      <c r="AJ15" s="9"/>
      <c r="AK15" s="9"/>
      <c r="AL15" s="9"/>
      <c r="AM15" s="9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9"/>
      <c r="AY15" s="9"/>
      <c r="AZ15" s="9"/>
      <c r="BA15" s="9"/>
      <c r="BB15" s="41"/>
    </row>
    <row r="16" spans="1:56" s="29" customFormat="1" ht="17.25" customHeight="1" x14ac:dyDescent="0.25">
      <c r="A16" s="30" t="s">
        <v>48</v>
      </c>
      <c r="B16" s="31">
        <f t="shared" si="9"/>
        <v>0</v>
      </c>
      <c r="C16" s="32">
        <f t="shared" si="0"/>
        <v>0</v>
      </c>
      <c r="D16" s="81">
        <f t="shared" si="1"/>
        <v>0</v>
      </c>
      <c r="E16" s="32">
        <f t="shared" si="2"/>
        <v>0</v>
      </c>
      <c r="F16" s="33"/>
      <c r="G16" s="33"/>
      <c r="H16" s="33"/>
      <c r="I16" s="33"/>
      <c r="J16" s="33"/>
      <c r="K16" s="26"/>
      <c r="L16" s="33">
        <f t="shared" si="3"/>
        <v>0</v>
      </c>
      <c r="M16" s="34"/>
      <c r="N16" s="32" t="e">
        <f t="shared" si="4"/>
        <v>#DIV/0!</v>
      </c>
      <c r="O16" s="23"/>
      <c r="P16" s="32">
        <f t="shared" si="5"/>
        <v>0</v>
      </c>
      <c r="Q16" s="23"/>
      <c r="R16" s="32" t="e">
        <f t="shared" si="6"/>
        <v>#DIV/0!</v>
      </c>
      <c r="S16" s="33"/>
      <c r="T16" s="33"/>
      <c r="U16" s="23"/>
      <c r="V16" s="23"/>
      <c r="W16" s="23"/>
      <c r="X16" s="35" t="s">
        <v>48</v>
      </c>
      <c r="Y16" s="36">
        <f t="shared" si="7"/>
        <v>1415</v>
      </c>
      <c r="Z16" s="23">
        <v>1215</v>
      </c>
      <c r="AA16" s="33"/>
      <c r="AB16" s="23">
        <v>50</v>
      </c>
      <c r="AC16" s="23"/>
      <c r="AD16" s="23">
        <v>150</v>
      </c>
      <c r="AE16" s="23"/>
      <c r="AF16" s="23"/>
      <c r="AG16" s="23"/>
      <c r="AH16" s="23">
        <v>450</v>
      </c>
      <c r="AI16" s="37"/>
      <c r="AJ16" s="9"/>
      <c r="AK16" s="9"/>
      <c r="AL16" s="9"/>
      <c r="AM16" s="9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  <c r="AY16" s="9"/>
      <c r="AZ16" s="9"/>
      <c r="BA16" s="9"/>
      <c r="BB16" s="41"/>
    </row>
    <row r="17" spans="1:56" s="29" customFormat="1" ht="15.75" x14ac:dyDescent="0.25">
      <c r="A17" s="30" t="s">
        <v>49</v>
      </c>
      <c r="B17" s="31">
        <f t="shared" si="9"/>
        <v>0</v>
      </c>
      <c r="C17" s="32">
        <f t="shared" si="0"/>
        <v>0</v>
      </c>
      <c r="D17" s="81">
        <f t="shared" si="1"/>
        <v>0</v>
      </c>
      <c r="E17" s="32" t="e">
        <f t="shared" si="2"/>
        <v>#DIV/0!</v>
      </c>
      <c r="F17" s="23"/>
      <c r="G17" s="23"/>
      <c r="H17" s="23"/>
      <c r="I17" s="23"/>
      <c r="J17" s="33"/>
      <c r="K17" s="26"/>
      <c r="L17" s="33" t="e">
        <f t="shared" si="3"/>
        <v>#DIV/0!</v>
      </c>
      <c r="M17" s="34"/>
      <c r="N17" s="32" t="e">
        <f t="shared" si="4"/>
        <v>#DIV/0!</v>
      </c>
      <c r="O17" s="23"/>
      <c r="P17" s="32">
        <f t="shared" si="5"/>
        <v>0</v>
      </c>
      <c r="Q17" s="23"/>
      <c r="R17" s="32" t="e">
        <f t="shared" si="6"/>
        <v>#DIV/0!</v>
      </c>
      <c r="S17" s="33"/>
      <c r="T17" s="33"/>
      <c r="U17" s="23"/>
      <c r="V17" s="23"/>
      <c r="W17" s="23"/>
      <c r="X17" s="35" t="s">
        <v>49</v>
      </c>
      <c r="Y17" s="36">
        <f t="shared" si="7"/>
        <v>175</v>
      </c>
      <c r="Z17" s="23">
        <v>0</v>
      </c>
      <c r="AA17" s="33"/>
      <c r="AB17" s="23"/>
      <c r="AC17" s="23"/>
      <c r="AD17" s="23">
        <v>175</v>
      </c>
      <c r="AE17" s="23"/>
      <c r="AF17" s="23"/>
      <c r="AG17" s="23"/>
      <c r="AH17" s="23">
        <v>24</v>
      </c>
      <c r="AI17" s="37">
        <v>709</v>
      </c>
      <c r="AJ17" s="9">
        <v>1012</v>
      </c>
      <c r="AK17" s="9"/>
      <c r="AL17" s="9"/>
      <c r="AM17" s="9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9"/>
      <c r="AY17" s="9"/>
      <c r="AZ17" s="9"/>
      <c r="BA17" s="9"/>
      <c r="BB17" s="41"/>
    </row>
    <row r="18" spans="1:56" s="29" customFormat="1" ht="15.75" x14ac:dyDescent="0.25">
      <c r="A18" s="30" t="s">
        <v>50</v>
      </c>
      <c r="B18" s="31">
        <f t="shared" si="9"/>
        <v>34</v>
      </c>
      <c r="C18" s="32">
        <f t="shared" si="0"/>
        <v>0.4272967198692974</v>
      </c>
      <c r="D18" s="81">
        <f t="shared" si="1"/>
        <v>34</v>
      </c>
      <c r="E18" s="32">
        <f t="shared" si="2"/>
        <v>0.48083722245792676</v>
      </c>
      <c r="F18" s="33"/>
      <c r="G18" s="33">
        <v>34</v>
      </c>
      <c r="H18" s="33"/>
      <c r="I18" s="33"/>
      <c r="J18" s="23"/>
      <c r="K18" s="26"/>
      <c r="L18" s="33" t="e">
        <f t="shared" si="3"/>
        <v>#DIV/0!</v>
      </c>
      <c r="M18" s="34"/>
      <c r="N18" s="32" t="e">
        <f t="shared" si="4"/>
        <v>#DIV/0!</v>
      </c>
      <c r="O18" s="23"/>
      <c r="P18" s="32" t="e">
        <f t="shared" si="5"/>
        <v>#DIV/0!</v>
      </c>
      <c r="Q18" s="23"/>
      <c r="R18" s="32">
        <f t="shared" si="6"/>
        <v>0</v>
      </c>
      <c r="S18" s="33"/>
      <c r="T18" s="33"/>
      <c r="U18" s="23"/>
      <c r="V18" s="23"/>
      <c r="W18" s="23"/>
      <c r="X18" s="35" t="s">
        <v>50</v>
      </c>
      <c r="Y18" s="36">
        <f t="shared" si="7"/>
        <v>7957</v>
      </c>
      <c r="Z18" s="43">
        <v>7071</v>
      </c>
      <c r="AA18" s="33"/>
      <c r="AB18" s="23"/>
      <c r="AC18" s="23"/>
      <c r="AD18" s="23"/>
      <c r="AE18" s="23">
        <v>886</v>
      </c>
      <c r="AF18" s="23"/>
      <c r="AG18" s="23"/>
      <c r="AH18" s="23">
        <v>1166</v>
      </c>
      <c r="AI18" s="37"/>
      <c r="AJ18" s="9"/>
      <c r="AK18" s="9"/>
      <c r="AL18" s="9"/>
      <c r="AM18" s="9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9"/>
      <c r="AY18" s="9"/>
      <c r="AZ18" s="9"/>
      <c r="BA18" s="9"/>
      <c r="BB18" s="41"/>
    </row>
    <row r="19" spans="1:56" s="29" customFormat="1" ht="15.75" x14ac:dyDescent="0.25">
      <c r="A19" s="30" t="s">
        <v>51</v>
      </c>
      <c r="B19" s="31">
        <f t="shared" si="9"/>
        <v>0</v>
      </c>
      <c r="C19" s="32">
        <f t="shared" si="0"/>
        <v>0</v>
      </c>
      <c r="D19" s="81">
        <f t="shared" si="1"/>
        <v>0</v>
      </c>
      <c r="E19" s="32">
        <f t="shared" si="2"/>
        <v>0</v>
      </c>
      <c r="F19" s="33"/>
      <c r="G19" s="33"/>
      <c r="H19" s="33"/>
      <c r="I19" s="33"/>
      <c r="J19" s="33"/>
      <c r="K19" s="26"/>
      <c r="L19" s="33" t="e">
        <f t="shared" si="3"/>
        <v>#DIV/0!</v>
      </c>
      <c r="M19" s="42"/>
      <c r="N19" s="32" t="e">
        <f t="shared" si="4"/>
        <v>#DIV/0!</v>
      </c>
      <c r="O19" s="23"/>
      <c r="P19" s="32" t="e">
        <f t="shared" si="5"/>
        <v>#DIV/0!</v>
      </c>
      <c r="Q19" s="23"/>
      <c r="R19" s="32">
        <f t="shared" si="6"/>
        <v>0</v>
      </c>
      <c r="S19" s="33"/>
      <c r="T19" s="33"/>
      <c r="U19" s="23"/>
      <c r="V19" s="23"/>
      <c r="W19" s="23"/>
      <c r="X19" s="35" t="s">
        <v>51</v>
      </c>
      <c r="Y19" s="36">
        <f t="shared" si="7"/>
        <v>740</v>
      </c>
      <c r="Z19" s="23">
        <v>610</v>
      </c>
      <c r="AA19" s="33"/>
      <c r="AB19" s="44"/>
      <c r="AC19" s="23"/>
      <c r="AD19" s="23"/>
      <c r="AE19" s="23">
        <v>130</v>
      </c>
      <c r="AF19" s="23"/>
      <c r="AG19" s="23"/>
      <c r="AH19" s="23"/>
      <c r="AI19" s="37"/>
      <c r="AJ19" s="9"/>
      <c r="AK19" s="9"/>
      <c r="AL19" s="9"/>
      <c r="AM19" s="9"/>
      <c r="AN19" s="38"/>
      <c r="AO19" s="38"/>
      <c r="AP19" s="45"/>
      <c r="AQ19" s="38"/>
      <c r="AR19" s="38"/>
      <c r="AS19" s="38"/>
      <c r="AT19" s="38"/>
      <c r="AU19" s="38"/>
      <c r="AV19" s="38"/>
      <c r="AW19" s="38"/>
      <c r="AX19" s="39"/>
      <c r="AY19" s="9"/>
      <c r="AZ19" s="9"/>
      <c r="BA19" s="9"/>
      <c r="BB19" s="41"/>
    </row>
    <row r="20" spans="1:56" s="29" customFormat="1" ht="15.75" x14ac:dyDescent="0.25">
      <c r="A20" s="30" t="s">
        <v>52</v>
      </c>
      <c r="B20" s="31">
        <f t="shared" si="9"/>
        <v>0</v>
      </c>
      <c r="C20" s="32">
        <f t="shared" si="0"/>
        <v>0</v>
      </c>
      <c r="D20" s="81">
        <f t="shared" si="1"/>
        <v>0</v>
      </c>
      <c r="E20" s="32">
        <f t="shared" si="2"/>
        <v>0</v>
      </c>
      <c r="F20" s="33"/>
      <c r="G20" s="33"/>
      <c r="H20" s="33"/>
      <c r="I20" s="33"/>
      <c r="J20" s="33"/>
      <c r="K20" s="26"/>
      <c r="L20" s="33" t="e">
        <f t="shared" si="3"/>
        <v>#DIV/0!</v>
      </c>
      <c r="M20" s="34"/>
      <c r="N20" s="32" t="e">
        <f t="shared" si="4"/>
        <v>#DIV/0!</v>
      </c>
      <c r="O20" s="23"/>
      <c r="P20" s="32" t="e">
        <f t="shared" si="5"/>
        <v>#DIV/0!</v>
      </c>
      <c r="Q20" s="23"/>
      <c r="R20" s="32" t="e">
        <f t="shared" si="6"/>
        <v>#DIV/0!</v>
      </c>
      <c r="S20" s="33"/>
      <c r="T20" s="33"/>
      <c r="U20" s="23"/>
      <c r="V20" s="23"/>
      <c r="W20" s="23"/>
      <c r="X20" s="35" t="s">
        <v>52</v>
      </c>
      <c r="Y20" s="36">
        <f t="shared" si="7"/>
        <v>418</v>
      </c>
      <c r="Z20" s="23">
        <v>418</v>
      </c>
      <c r="AA20" s="23"/>
      <c r="AB20" s="23"/>
      <c r="AC20" s="23"/>
      <c r="AD20" s="23"/>
      <c r="AE20" s="23"/>
      <c r="AF20" s="23"/>
      <c r="AG20" s="23"/>
      <c r="AH20" s="23">
        <v>110</v>
      </c>
      <c r="AI20" s="37"/>
      <c r="AJ20" s="9"/>
      <c r="AK20" s="9"/>
      <c r="AL20" s="9"/>
      <c r="AM20" s="9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9"/>
      <c r="AY20" s="9"/>
      <c r="AZ20" s="9"/>
      <c r="BA20" s="9"/>
      <c r="BB20" s="41"/>
    </row>
    <row r="21" spans="1:56" s="29" customFormat="1" ht="15" customHeight="1" x14ac:dyDescent="0.25">
      <c r="A21" s="30" t="s">
        <v>53</v>
      </c>
      <c r="B21" s="31">
        <f t="shared" si="9"/>
        <v>0</v>
      </c>
      <c r="C21" s="32">
        <f t="shared" si="0"/>
        <v>0</v>
      </c>
      <c r="D21" s="81">
        <f t="shared" si="1"/>
        <v>0</v>
      </c>
      <c r="E21" s="32" t="e">
        <f t="shared" si="2"/>
        <v>#DIV/0!</v>
      </c>
      <c r="F21" s="33"/>
      <c r="G21" s="33"/>
      <c r="H21" s="33"/>
      <c r="I21" s="33"/>
      <c r="J21" s="33"/>
      <c r="K21" s="26"/>
      <c r="L21" s="33" t="e">
        <f t="shared" si="3"/>
        <v>#DIV/0!</v>
      </c>
      <c r="M21" s="34"/>
      <c r="N21" s="32" t="e">
        <f t="shared" si="4"/>
        <v>#DIV/0!</v>
      </c>
      <c r="O21" s="23"/>
      <c r="P21" s="32" t="e">
        <f t="shared" si="5"/>
        <v>#DIV/0!</v>
      </c>
      <c r="Q21" s="23"/>
      <c r="R21" s="32">
        <f t="shared" si="6"/>
        <v>0</v>
      </c>
      <c r="S21" s="33"/>
      <c r="T21" s="33"/>
      <c r="U21" s="23"/>
      <c r="V21" s="23"/>
      <c r="W21" s="23"/>
      <c r="X21" s="35" t="s">
        <v>53</v>
      </c>
      <c r="Y21" s="36">
        <f t="shared" si="7"/>
        <v>58</v>
      </c>
      <c r="Z21" s="23"/>
      <c r="AA21" s="33"/>
      <c r="AB21" s="23"/>
      <c r="AC21" s="23"/>
      <c r="AD21" s="23"/>
      <c r="AE21" s="23">
        <v>58</v>
      </c>
      <c r="AF21" s="23"/>
      <c r="AG21" s="23"/>
      <c r="AH21" s="23"/>
      <c r="AI21" s="37">
        <v>39</v>
      </c>
      <c r="AJ21" s="9">
        <v>238</v>
      </c>
      <c r="AK21" s="9"/>
      <c r="AL21" s="9"/>
      <c r="AM21" s="9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9"/>
      <c r="AY21" s="9"/>
      <c r="AZ21" s="9"/>
      <c r="BA21" s="9"/>
      <c r="BB21" s="41"/>
    </row>
    <row r="22" spans="1:56" s="46" customFormat="1" ht="15.75" x14ac:dyDescent="0.25">
      <c r="A22" s="35" t="s">
        <v>54</v>
      </c>
      <c r="B22" s="31">
        <f t="shared" si="9"/>
        <v>0</v>
      </c>
      <c r="C22" s="32">
        <f t="shared" si="0"/>
        <v>0</v>
      </c>
      <c r="D22" s="81">
        <f t="shared" si="1"/>
        <v>0</v>
      </c>
      <c r="E22" s="32" t="e">
        <f t="shared" si="2"/>
        <v>#DIV/0!</v>
      </c>
      <c r="F22" s="33"/>
      <c r="G22" s="33"/>
      <c r="H22" s="33"/>
      <c r="I22" s="33"/>
      <c r="J22" s="33"/>
      <c r="K22" s="26"/>
      <c r="L22" s="33">
        <f t="shared" si="3"/>
        <v>0</v>
      </c>
      <c r="M22" s="34"/>
      <c r="N22" s="33" t="e">
        <f t="shared" si="4"/>
        <v>#DIV/0!</v>
      </c>
      <c r="O22" s="23"/>
      <c r="P22" s="32" t="e">
        <f t="shared" si="5"/>
        <v>#DIV/0!</v>
      </c>
      <c r="Q22" s="23"/>
      <c r="R22" s="32" t="e">
        <f t="shared" si="6"/>
        <v>#DIV/0!</v>
      </c>
      <c r="S22" s="33"/>
      <c r="T22" s="33"/>
      <c r="U22" s="23"/>
      <c r="V22" s="23"/>
      <c r="W22" s="23"/>
      <c r="X22" s="35" t="s">
        <v>54</v>
      </c>
      <c r="Y22" s="36">
        <f t="shared" si="7"/>
        <v>83.33</v>
      </c>
      <c r="Z22" s="43"/>
      <c r="AA22" s="33"/>
      <c r="AB22" s="23">
        <v>83.33</v>
      </c>
      <c r="AC22" s="23"/>
      <c r="AD22" s="23"/>
      <c r="AE22" s="23"/>
      <c r="AF22" s="23"/>
      <c r="AG22" s="23"/>
      <c r="AH22" s="43"/>
      <c r="AI22" s="47"/>
      <c r="AJ22" s="48"/>
      <c r="AK22" s="48"/>
      <c r="AL22" s="48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50"/>
      <c r="AY22" s="48"/>
      <c r="AZ22" s="48"/>
      <c r="BA22" s="48"/>
      <c r="BB22" s="51"/>
    </row>
    <row r="23" spans="1:56" s="46" customFormat="1" ht="15.75" x14ac:dyDescent="0.25">
      <c r="A23" s="35" t="s">
        <v>55</v>
      </c>
      <c r="B23" s="31">
        <f t="shared" si="9"/>
        <v>0</v>
      </c>
      <c r="C23" s="32">
        <f t="shared" si="0"/>
        <v>0</v>
      </c>
      <c r="D23" s="81">
        <f t="shared" si="1"/>
        <v>0</v>
      </c>
      <c r="E23" s="32" t="e">
        <f t="shared" si="2"/>
        <v>#DIV/0!</v>
      </c>
      <c r="F23" s="33"/>
      <c r="G23" s="33"/>
      <c r="H23" s="33"/>
      <c r="I23" s="33"/>
      <c r="J23" s="33"/>
      <c r="K23" s="26"/>
      <c r="L23" s="33">
        <f t="shared" si="3"/>
        <v>0</v>
      </c>
      <c r="M23" s="34"/>
      <c r="N23" s="33" t="e">
        <f t="shared" si="4"/>
        <v>#DIV/0!</v>
      </c>
      <c r="O23" s="23"/>
      <c r="P23" s="32" t="e">
        <f t="shared" si="5"/>
        <v>#DIV/0!</v>
      </c>
      <c r="Q23" s="23"/>
      <c r="R23" s="32" t="e">
        <f t="shared" si="6"/>
        <v>#DIV/0!</v>
      </c>
      <c r="S23" s="33"/>
      <c r="T23" s="33"/>
      <c r="U23" s="23"/>
      <c r="V23" s="23"/>
      <c r="W23" s="23"/>
      <c r="X23" s="35" t="s">
        <v>55</v>
      </c>
      <c r="Y23" s="36">
        <f t="shared" si="7"/>
        <v>78</v>
      </c>
      <c r="Z23" s="43"/>
      <c r="AA23" s="33"/>
      <c r="AB23" s="23">
        <v>78</v>
      </c>
      <c r="AC23" s="23"/>
      <c r="AD23" s="23"/>
      <c r="AE23" s="23"/>
      <c r="AF23" s="23"/>
      <c r="AG23" s="23"/>
      <c r="AH23" s="43"/>
      <c r="AI23" s="47"/>
      <c r="AJ23" s="48"/>
      <c r="AK23" s="48"/>
      <c r="AL23" s="48"/>
      <c r="AM23" s="48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50"/>
      <c r="AY23" s="48"/>
      <c r="AZ23" s="48"/>
      <c r="BA23" s="48"/>
      <c r="BB23" s="51"/>
    </row>
    <row r="24" spans="1:56" s="46" customFormat="1" ht="15.75" x14ac:dyDescent="0.25">
      <c r="A24" s="35" t="s">
        <v>56</v>
      </c>
      <c r="B24" s="31">
        <f t="shared" si="9"/>
        <v>0</v>
      </c>
      <c r="C24" s="32" t="e">
        <f t="shared" si="0"/>
        <v>#DIV/0!</v>
      </c>
      <c r="D24" s="81">
        <f t="shared" si="1"/>
        <v>0</v>
      </c>
      <c r="E24" s="32" t="e">
        <f t="shared" si="2"/>
        <v>#DIV/0!</v>
      </c>
      <c r="F24" s="33"/>
      <c r="G24" s="33"/>
      <c r="H24" s="33"/>
      <c r="I24" s="33"/>
      <c r="J24" s="33"/>
      <c r="K24" s="26"/>
      <c r="L24" s="33" t="e">
        <f t="shared" si="3"/>
        <v>#DIV/0!</v>
      </c>
      <c r="M24" s="34"/>
      <c r="N24" s="33" t="e">
        <f t="shared" si="4"/>
        <v>#DIV/0!</v>
      </c>
      <c r="O24" s="23"/>
      <c r="P24" s="32" t="e">
        <f t="shared" si="5"/>
        <v>#DIV/0!</v>
      </c>
      <c r="Q24" s="23"/>
      <c r="R24" s="32" t="e">
        <f t="shared" si="6"/>
        <v>#DIV/0!</v>
      </c>
      <c r="S24" s="33"/>
      <c r="T24" s="33"/>
      <c r="U24" s="23"/>
      <c r="V24" s="23"/>
      <c r="W24" s="23"/>
      <c r="X24" s="35" t="s">
        <v>56</v>
      </c>
      <c r="Y24" s="36">
        <f t="shared" si="7"/>
        <v>0</v>
      </c>
      <c r="Z24" s="43"/>
      <c r="AA24" s="33"/>
      <c r="AB24" s="23"/>
      <c r="AC24" s="23"/>
      <c r="AD24" s="23"/>
      <c r="AE24" s="23"/>
      <c r="AF24" s="23"/>
      <c r="AG24" s="23"/>
      <c r="AH24" s="43"/>
      <c r="AI24" s="47"/>
      <c r="AJ24" s="48"/>
      <c r="AK24" s="48"/>
      <c r="AL24" s="48"/>
      <c r="AM24" s="48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50"/>
      <c r="AY24" s="48"/>
      <c r="AZ24" s="48"/>
      <c r="BA24" s="48"/>
      <c r="BB24" s="51"/>
    </row>
    <row r="25" spans="1:56" s="46" customFormat="1" ht="15.75" x14ac:dyDescent="0.25">
      <c r="A25" s="35" t="s">
        <v>57</v>
      </c>
      <c r="B25" s="31">
        <f t="shared" si="9"/>
        <v>0</v>
      </c>
      <c r="C25" s="32">
        <f t="shared" si="0"/>
        <v>0</v>
      </c>
      <c r="D25" s="81">
        <f t="shared" si="1"/>
        <v>0</v>
      </c>
      <c r="E25" s="32" t="e">
        <f t="shared" si="2"/>
        <v>#DIV/0!</v>
      </c>
      <c r="F25" s="33"/>
      <c r="G25" s="33"/>
      <c r="H25" s="33"/>
      <c r="I25" s="33"/>
      <c r="J25" s="33"/>
      <c r="K25" s="26"/>
      <c r="L25" s="33">
        <f t="shared" si="3"/>
        <v>0</v>
      </c>
      <c r="M25" s="34"/>
      <c r="N25" s="33">
        <f t="shared" si="4"/>
        <v>0</v>
      </c>
      <c r="O25" s="23"/>
      <c r="P25" s="32" t="e">
        <f t="shared" si="5"/>
        <v>#DIV/0!</v>
      </c>
      <c r="Q25" s="23"/>
      <c r="R25" s="32" t="e">
        <f t="shared" si="6"/>
        <v>#DIV/0!</v>
      </c>
      <c r="S25" s="33"/>
      <c r="T25" s="33"/>
      <c r="U25" s="23"/>
      <c r="V25" s="23"/>
      <c r="W25" s="23"/>
      <c r="X25" s="35" t="s">
        <v>57</v>
      </c>
      <c r="Y25" s="36">
        <f t="shared" si="7"/>
        <v>115</v>
      </c>
      <c r="Z25" s="43"/>
      <c r="AA25" s="33"/>
      <c r="AB25" s="23">
        <v>100</v>
      </c>
      <c r="AC25" s="23">
        <v>15</v>
      </c>
      <c r="AD25" s="23"/>
      <c r="AE25" s="23"/>
      <c r="AF25" s="23"/>
      <c r="AG25" s="23"/>
      <c r="AH25" s="43"/>
      <c r="AI25" s="47"/>
      <c r="AJ25" s="48"/>
      <c r="AK25" s="48"/>
      <c r="AL25" s="48"/>
      <c r="AM25" s="48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50"/>
      <c r="AY25" s="48"/>
      <c r="AZ25" s="48"/>
      <c r="BA25" s="48"/>
      <c r="BB25" s="51"/>
    </row>
    <row r="26" spans="1:56" s="46" customFormat="1" ht="15.75" x14ac:dyDescent="0.25">
      <c r="A26" s="35" t="s">
        <v>58</v>
      </c>
      <c r="B26" s="31">
        <f t="shared" si="9"/>
        <v>0</v>
      </c>
      <c r="C26" s="32">
        <f t="shared" si="0"/>
        <v>0</v>
      </c>
      <c r="D26" s="81">
        <f t="shared" si="1"/>
        <v>0</v>
      </c>
      <c r="E26" s="32" t="e">
        <f t="shared" si="2"/>
        <v>#DIV/0!</v>
      </c>
      <c r="F26" s="33"/>
      <c r="G26" s="33"/>
      <c r="H26" s="33"/>
      <c r="I26" s="33"/>
      <c r="J26" s="33"/>
      <c r="K26" s="26"/>
      <c r="L26" s="33">
        <f t="shared" si="3"/>
        <v>0</v>
      </c>
      <c r="M26" s="34"/>
      <c r="N26" s="33" t="e">
        <f t="shared" si="4"/>
        <v>#DIV/0!</v>
      </c>
      <c r="O26" s="23"/>
      <c r="P26" s="32" t="e">
        <f t="shared" si="5"/>
        <v>#DIV/0!</v>
      </c>
      <c r="Q26" s="23"/>
      <c r="R26" s="32" t="e">
        <f t="shared" si="6"/>
        <v>#DIV/0!</v>
      </c>
      <c r="S26" s="33"/>
      <c r="T26" s="33"/>
      <c r="U26" s="23"/>
      <c r="V26" s="23"/>
      <c r="W26" s="23"/>
      <c r="X26" s="35" t="s">
        <v>58</v>
      </c>
      <c r="Y26" s="36">
        <f t="shared" si="7"/>
        <v>7</v>
      </c>
      <c r="Z26" s="43"/>
      <c r="AA26" s="33"/>
      <c r="AB26" s="23">
        <v>7</v>
      </c>
      <c r="AC26" s="23"/>
      <c r="AD26" s="23"/>
      <c r="AE26" s="23"/>
      <c r="AF26" s="23"/>
      <c r="AG26" s="23"/>
      <c r="AH26" s="43"/>
      <c r="AI26" s="47"/>
      <c r="AJ26" s="48"/>
      <c r="AK26" s="48"/>
      <c r="AL26" s="48"/>
      <c r="AM26" s="48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50"/>
      <c r="AY26" s="48"/>
      <c r="AZ26" s="48"/>
      <c r="BA26" s="48"/>
      <c r="BB26" s="51"/>
    </row>
    <row r="27" spans="1:56" s="46" customFormat="1" ht="15.75" x14ac:dyDescent="0.25">
      <c r="A27" s="35" t="s">
        <v>59</v>
      </c>
      <c r="B27" s="31">
        <f t="shared" si="9"/>
        <v>0</v>
      </c>
      <c r="C27" s="32">
        <f t="shared" si="0"/>
        <v>0</v>
      </c>
      <c r="D27" s="81">
        <f t="shared" si="1"/>
        <v>0</v>
      </c>
      <c r="E27" s="32" t="e">
        <f t="shared" si="2"/>
        <v>#DIV/0!</v>
      </c>
      <c r="F27" s="33"/>
      <c r="G27" s="33"/>
      <c r="H27" s="33"/>
      <c r="I27" s="33"/>
      <c r="J27" s="33"/>
      <c r="K27" s="26"/>
      <c r="L27" s="33">
        <f t="shared" si="3"/>
        <v>0</v>
      </c>
      <c r="M27" s="34"/>
      <c r="N27" s="33">
        <f t="shared" si="4"/>
        <v>0</v>
      </c>
      <c r="O27" s="23"/>
      <c r="P27" s="32" t="e">
        <f t="shared" si="5"/>
        <v>#DIV/0!</v>
      </c>
      <c r="Q27" s="23"/>
      <c r="R27" s="32" t="e">
        <f t="shared" si="6"/>
        <v>#DIV/0!</v>
      </c>
      <c r="S27" s="33"/>
      <c r="T27" s="33"/>
      <c r="U27" s="23"/>
      <c r="V27" s="23"/>
      <c r="W27" s="23"/>
      <c r="X27" s="35" t="s">
        <v>59</v>
      </c>
      <c r="Y27" s="36">
        <f t="shared" si="7"/>
        <v>66</v>
      </c>
      <c r="Z27" s="43"/>
      <c r="AA27" s="33"/>
      <c r="AB27" s="23">
        <v>50</v>
      </c>
      <c r="AC27" s="23">
        <v>16</v>
      </c>
      <c r="AD27" s="23"/>
      <c r="AE27" s="23"/>
      <c r="AF27" s="23"/>
      <c r="AG27" s="23"/>
      <c r="AH27" s="43"/>
      <c r="AI27" s="47"/>
      <c r="AJ27" s="48"/>
      <c r="AK27" s="48"/>
      <c r="AL27" s="48"/>
      <c r="AM27" s="48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50"/>
      <c r="AY27" s="48"/>
      <c r="AZ27" s="48"/>
      <c r="BA27" s="48"/>
      <c r="BB27" s="51"/>
    </row>
    <row r="28" spans="1:56" s="46" customFormat="1" ht="15.75" x14ac:dyDescent="0.25">
      <c r="A28" s="35" t="s">
        <v>61</v>
      </c>
      <c r="B28" s="31">
        <f t="shared" si="9"/>
        <v>0</v>
      </c>
      <c r="C28" s="32" t="e">
        <f t="shared" si="0"/>
        <v>#DIV/0!</v>
      </c>
      <c r="D28" s="81">
        <f t="shared" si="1"/>
        <v>0</v>
      </c>
      <c r="E28" s="32" t="e">
        <f t="shared" si="2"/>
        <v>#DIV/0!</v>
      </c>
      <c r="F28" s="33"/>
      <c r="G28" s="33"/>
      <c r="H28" s="33"/>
      <c r="I28" s="33"/>
      <c r="J28" s="33"/>
      <c r="K28" s="26"/>
      <c r="L28" s="33" t="e">
        <f t="shared" si="3"/>
        <v>#DIV/0!</v>
      </c>
      <c r="M28" s="34"/>
      <c r="N28" s="33" t="e">
        <f t="shared" si="4"/>
        <v>#DIV/0!</v>
      </c>
      <c r="O28" s="23"/>
      <c r="P28" s="32" t="e">
        <f t="shared" si="5"/>
        <v>#DIV/0!</v>
      </c>
      <c r="Q28" s="23"/>
      <c r="R28" s="32" t="e">
        <f t="shared" si="6"/>
        <v>#DIV/0!</v>
      </c>
      <c r="S28" s="33"/>
      <c r="T28" s="33"/>
      <c r="U28" s="23"/>
      <c r="V28" s="23"/>
      <c r="W28" s="23"/>
      <c r="X28" s="35" t="s">
        <v>61</v>
      </c>
      <c r="Y28" s="36">
        <f t="shared" si="7"/>
        <v>0</v>
      </c>
      <c r="Z28" s="43"/>
      <c r="AA28" s="33"/>
      <c r="AB28" s="23"/>
      <c r="AC28" s="23"/>
      <c r="AD28" s="23"/>
      <c r="AE28" s="23"/>
      <c r="AF28" s="23"/>
      <c r="AG28" s="23"/>
      <c r="AH28" s="43"/>
      <c r="AI28" s="47"/>
      <c r="AJ28" s="48"/>
      <c r="AK28" s="48"/>
      <c r="AL28" s="48"/>
      <c r="AM28" s="48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50"/>
      <c r="AY28" s="48"/>
      <c r="AZ28" s="48"/>
      <c r="BA28" s="48"/>
      <c r="BB28" s="51"/>
    </row>
    <row r="29" spans="1:56" s="29" customFormat="1" ht="15.75" x14ac:dyDescent="0.25">
      <c r="A29" s="30"/>
      <c r="B29" s="31">
        <f t="shared" si="9"/>
        <v>0</v>
      </c>
      <c r="C29" s="32" t="e">
        <f t="shared" si="0"/>
        <v>#DIV/0!</v>
      </c>
      <c r="D29" s="81">
        <f t="shared" si="1"/>
        <v>0</v>
      </c>
      <c r="E29" s="32" t="e">
        <f t="shared" si="2"/>
        <v>#DIV/0!</v>
      </c>
      <c r="F29" s="33"/>
      <c r="G29" s="33"/>
      <c r="H29" s="33"/>
      <c r="I29" s="33"/>
      <c r="J29" s="33"/>
      <c r="K29" s="26"/>
      <c r="L29" s="33" t="e">
        <f t="shared" si="3"/>
        <v>#DIV/0!</v>
      </c>
      <c r="M29" s="34"/>
      <c r="N29" s="33" t="e">
        <f t="shared" si="4"/>
        <v>#DIV/0!</v>
      </c>
      <c r="O29" s="23"/>
      <c r="P29" s="32" t="e">
        <f t="shared" si="5"/>
        <v>#DIV/0!</v>
      </c>
      <c r="Q29" s="23"/>
      <c r="R29" s="33" t="e">
        <f t="shared" si="6"/>
        <v>#DIV/0!</v>
      </c>
      <c r="S29" s="33"/>
      <c r="T29" s="33"/>
      <c r="U29" s="23"/>
      <c r="V29" s="23"/>
      <c r="W29" s="23"/>
      <c r="X29" s="35"/>
      <c r="Y29" s="36">
        <f t="shared" si="7"/>
        <v>0</v>
      </c>
      <c r="Z29" s="43"/>
      <c r="AA29" s="33"/>
      <c r="AB29" s="23"/>
      <c r="AC29" s="23"/>
      <c r="AD29" s="23"/>
      <c r="AE29" s="23"/>
      <c r="AF29" s="23"/>
      <c r="AG29" s="23"/>
      <c r="AH29" s="43"/>
      <c r="AI29" s="37"/>
      <c r="AJ29" s="9"/>
      <c r="AK29" s="9"/>
      <c r="AL29" s="9"/>
      <c r="AM29" s="9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9"/>
      <c r="AY29" s="9"/>
      <c r="AZ29" s="9"/>
      <c r="BA29" s="9"/>
      <c r="BB29" s="41"/>
    </row>
    <row r="30" spans="1:56" s="52" customFormat="1" ht="21.6" customHeight="1" x14ac:dyDescent="0.25">
      <c r="A30" s="53" t="s">
        <v>64</v>
      </c>
      <c r="B30" s="31">
        <f t="shared" si="9"/>
        <v>209</v>
      </c>
      <c r="C30" s="32">
        <f t="shared" si="0"/>
        <v>0.66583135097181101</v>
      </c>
      <c r="D30" s="31">
        <f t="shared" si="1"/>
        <v>209</v>
      </c>
      <c r="E30" s="54">
        <f t="shared" si="2"/>
        <v>0.84567451646839853</v>
      </c>
      <c r="F30" s="31">
        <f t="shared" ref="F30:K30" si="10">SUM(F6:F29)</f>
        <v>0</v>
      </c>
      <c r="G30" s="31">
        <f t="shared" si="10"/>
        <v>209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55">
        <f t="shared" si="10"/>
        <v>0</v>
      </c>
      <c r="L30" s="31">
        <f t="shared" si="3"/>
        <v>0</v>
      </c>
      <c r="M30" s="55">
        <f>SUM(M6:M29)</f>
        <v>0</v>
      </c>
      <c r="N30" s="31">
        <f t="shared" si="4"/>
        <v>0</v>
      </c>
      <c r="O30" s="78">
        <f>SUM(O6:O29)</f>
        <v>0</v>
      </c>
      <c r="P30" s="54">
        <f t="shared" si="5"/>
        <v>0</v>
      </c>
      <c r="Q30" s="31">
        <f>SUM(Q6:Q29)</f>
        <v>0</v>
      </c>
      <c r="R30" s="31">
        <f t="shared" si="6"/>
        <v>0</v>
      </c>
      <c r="S30" s="31">
        <f>SUM(S6:S29)</f>
        <v>0</v>
      </c>
      <c r="T30" s="31">
        <f>SUM(T6:T29)</f>
        <v>0</v>
      </c>
      <c r="U30" s="31">
        <f>SUM(U6:U29)</f>
        <v>0</v>
      </c>
      <c r="V30" s="31">
        <f>SUM(V6:V29)</f>
        <v>0</v>
      </c>
      <c r="W30" s="31">
        <f>SUM(W6:W29)</f>
        <v>35</v>
      </c>
      <c r="X30" s="56" t="s">
        <v>35</v>
      </c>
      <c r="Y30" s="36">
        <f t="shared" si="7"/>
        <v>31389.33</v>
      </c>
      <c r="Z30" s="36">
        <f t="shared" ref="Z30:AH30" si="11">SUM(Z6:Z29)</f>
        <v>24714</v>
      </c>
      <c r="AA30" s="36">
        <f t="shared" si="11"/>
        <v>0</v>
      </c>
      <c r="AB30" s="36">
        <f>SUM(AB6:AB29)</f>
        <v>478.33</v>
      </c>
      <c r="AC30" s="36">
        <f t="shared" si="11"/>
        <v>93</v>
      </c>
      <c r="AD30" s="36">
        <f t="shared" si="11"/>
        <v>1664</v>
      </c>
      <c r="AE30" s="36">
        <f t="shared" si="11"/>
        <v>3008</v>
      </c>
      <c r="AF30" s="36">
        <f t="shared" si="11"/>
        <v>600</v>
      </c>
      <c r="AG30" s="36">
        <f t="shared" si="11"/>
        <v>832</v>
      </c>
      <c r="AH30" s="36">
        <f t="shared" si="11"/>
        <v>4825</v>
      </c>
      <c r="AI30" s="57"/>
      <c r="AN30" s="45"/>
      <c r="AO30" s="45"/>
      <c r="AP30" s="45"/>
      <c r="AQ30" s="45"/>
      <c r="AR30" s="45"/>
      <c r="AS30" s="45"/>
      <c r="AT30" s="45"/>
      <c r="AU30" s="45"/>
      <c r="AV30" s="45"/>
      <c r="AW30" s="45"/>
    </row>
    <row r="31" spans="1:56" s="39" customFormat="1" ht="31.9" customHeight="1" x14ac:dyDescent="0.25">
      <c r="A31" s="58" t="s">
        <v>36</v>
      </c>
      <c r="B31" s="33">
        <v>106</v>
      </c>
      <c r="C31" s="33">
        <v>0.34654112723944031</v>
      </c>
      <c r="D31" s="33">
        <v>36</v>
      </c>
      <c r="E31" s="33">
        <v>0.14182720718591182</v>
      </c>
      <c r="F31" s="33">
        <v>0</v>
      </c>
      <c r="G31" s="33">
        <v>36</v>
      </c>
      <c r="H31" s="33">
        <v>0</v>
      </c>
      <c r="I31" s="33">
        <v>0</v>
      </c>
      <c r="J31" s="33">
        <v>0</v>
      </c>
      <c r="K31" s="42">
        <v>0</v>
      </c>
      <c r="L31" s="33">
        <v>0</v>
      </c>
      <c r="M31" s="42">
        <v>0</v>
      </c>
      <c r="N31" s="77">
        <v>0</v>
      </c>
      <c r="O31" s="80">
        <v>0</v>
      </c>
      <c r="P31" s="39">
        <v>0</v>
      </c>
      <c r="Q31" s="33">
        <v>70</v>
      </c>
      <c r="R31" s="32">
        <v>3.5989717223650386</v>
      </c>
      <c r="S31" s="33"/>
      <c r="T31" s="33"/>
      <c r="U31" s="33"/>
      <c r="V31" s="33"/>
      <c r="W31" s="33"/>
      <c r="X31" s="5"/>
      <c r="Y31" s="5"/>
      <c r="Z31" s="6"/>
      <c r="AA31" s="12"/>
      <c r="AB31" s="59"/>
      <c r="AC31" s="5"/>
      <c r="AD31" s="5"/>
      <c r="AE31" s="5"/>
      <c r="AF31" s="5"/>
      <c r="AG31" s="5"/>
      <c r="AH31" s="5"/>
      <c r="AI31" s="60"/>
    </row>
    <row r="32" spans="1:56" s="61" customFormat="1" ht="21.75" customHeight="1" x14ac:dyDescent="0.25">
      <c r="A32" s="62" t="s">
        <v>37</v>
      </c>
      <c r="B32" s="63">
        <f>B30-B31</f>
        <v>103</v>
      </c>
      <c r="C32" s="31"/>
      <c r="D32" s="31">
        <f>F32+G32+H32+J32</f>
        <v>173</v>
      </c>
      <c r="E32" s="31">
        <f t="shared" ref="E32:J32" si="12">E30-E31</f>
        <v>0.70384730928248673</v>
      </c>
      <c r="F32" s="31">
        <f t="shared" si="12"/>
        <v>0</v>
      </c>
      <c r="G32" s="31">
        <f t="shared" si="12"/>
        <v>173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55">
        <f>K30-K31</f>
        <v>0</v>
      </c>
      <c r="L32" s="33"/>
      <c r="M32" s="55">
        <f>M30-M31</f>
        <v>0</v>
      </c>
      <c r="N32" s="33"/>
      <c r="O32" s="79">
        <f>O30-Q31</f>
        <v>-70</v>
      </c>
      <c r="P32" s="33"/>
      <c r="Q32" s="31" t="e">
        <f>Q30-#REF!</f>
        <v>#REF!</v>
      </c>
      <c r="R32" s="33"/>
      <c r="S32" s="31">
        <f>S30-S31</f>
        <v>0</v>
      </c>
      <c r="T32" s="31">
        <f>T30-T31</f>
        <v>0</v>
      </c>
      <c r="U32" s="31">
        <f>U30-U31</f>
        <v>0</v>
      </c>
      <c r="V32" s="31">
        <f>V30-V31</f>
        <v>0</v>
      </c>
      <c r="W32" s="31">
        <f>W30-W31</f>
        <v>35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64"/>
      <c r="AJ32" s="64"/>
      <c r="AK32" s="65"/>
      <c r="AL32" s="65"/>
      <c r="AM32" s="65"/>
      <c r="AN32" s="65"/>
      <c r="AO32" s="348"/>
      <c r="AP32" s="348"/>
      <c r="AQ32" s="348"/>
      <c r="AR32" s="348"/>
      <c r="AS32" s="348"/>
      <c r="AT32" s="348"/>
      <c r="AU32" s="65"/>
      <c r="AV32" s="65"/>
      <c r="AW32" s="65"/>
      <c r="AX32" s="65"/>
      <c r="AY32" s="65"/>
      <c r="AZ32" s="65"/>
      <c r="BA32" s="65"/>
      <c r="BB32" s="65"/>
      <c r="BC32" s="65"/>
      <c r="BD32" s="65"/>
    </row>
    <row r="33" spans="2:36" customFormat="1" x14ac:dyDescent="0.2">
      <c r="B33" s="66"/>
      <c r="C33" s="67"/>
      <c r="D33" s="66"/>
      <c r="E33" s="1"/>
      <c r="F33" s="1"/>
      <c r="G33" s="1"/>
      <c r="H33" s="1"/>
      <c r="I33" s="1"/>
      <c r="J33" s="1"/>
      <c r="K33" s="1"/>
      <c r="L33" s="3"/>
      <c r="M33" s="1"/>
      <c r="N33" s="1"/>
      <c r="O33" s="1"/>
      <c r="P33" s="1"/>
      <c r="Q33" s="68"/>
      <c r="R33" s="68"/>
      <c r="S33" s="68"/>
      <c r="T33" s="68"/>
      <c r="U33" s="1"/>
      <c r="V33" s="1"/>
      <c r="W33" s="1"/>
      <c r="X33" s="1"/>
      <c r="Y33" s="1"/>
      <c r="Z33" s="69"/>
      <c r="AA33" s="1"/>
      <c r="AB33" s="1"/>
      <c r="AC33" s="1"/>
      <c r="AD33" s="1"/>
      <c r="AE33" s="1"/>
      <c r="AF33" s="1"/>
      <c r="AG33" s="1"/>
      <c r="AH33" s="1"/>
    </row>
    <row r="34" spans="2:36" customFormat="1" x14ac:dyDescent="0.2">
      <c r="B34" s="2"/>
      <c r="C34" s="1"/>
      <c r="D34" s="2"/>
      <c r="E34" s="1"/>
      <c r="F34" s="1"/>
      <c r="G34" s="1"/>
      <c r="H34" s="1"/>
      <c r="I34" s="1"/>
      <c r="J34" s="1"/>
      <c r="K34" s="1"/>
      <c r="L34" s="3"/>
      <c r="M34" s="1"/>
      <c r="N34" s="1"/>
      <c r="O34" s="70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  <c r="AA34" s="1"/>
      <c r="AB34" s="1"/>
      <c r="AC34" s="1"/>
      <c r="AD34" s="1"/>
      <c r="AE34" s="1"/>
      <c r="AF34" s="1"/>
      <c r="AG34" s="1"/>
      <c r="AH34" s="1"/>
    </row>
    <row r="35" spans="2:36" customFormat="1" x14ac:dyDescent="0.2">
      <c r="B35" s="2"/>
      <c r="C35" s="1"/>
      <c r="D35" s="2"/>
      <c r="E35" s="1"/>
      <c r="F35" s="1"/>
      <c r="G35" s="1"/>
      <c r="H35" s="1"/>
      <c r="I35" s="1"/>
      <c r="J35" s="1"/>
      <c r="K35" s="1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2:36" customFormat="1" x14ac:dyDescent="0.2">
      <c r="B36" s="2"/>
      <c r="C36" s="1"/>
      <c r="D36" s="2"/>
      <c r="E36" s="1"/>
      <c r="F36" s="1"/>
      <c r="G36" s="1"/>
      <c r="H36" s="1"/>
      <c r="I36" s="1"/>
      <c r="J36" s="1"/>
      <c r="K36" s="1"/>
      <c r="L36" s="3"/>
      <c r="M36" s="1"/>
      <c r="N36" s="1"/>
      <c r="O36" s="1"/>
      <c r="P36" s="1"/>
      <c r="Q36" s="70"/>
      <c r="R36" s="1"/>
      <c r="S36" s="1"/>
      <c r="T36" s="1"/>
      <c r="U36" s="1"/>
      <c r="V36" s="1"/>
      <c r="W36" s="1"/>
      <c r="X36" s="1"/>
      <c r="Y36" s="1"/>
      <c r="Z36" s="4"/>
      <c r="AA36" s="1"/>
      <c r="AB36" s="1"/>
      <c r="AC36" s="1"/>
      <c r="AD36" s="1"/>
      <c r="AE36" s="1"/>
      <c r="AF36" s="1"/>
      <c r="AG36" s="1"/>
      <c r="AH36" s="1"/>
    </row>
    <row r="38" spans="2:36" customFormat="1" x14ac:dyDescent="0.2">
      <c r="B38" s="2"/>
      <c r="C38" s="1"/>
      <c r="D38" s="2"/>
      <c r="E38" s="1"/>
      <c r="F38" s="1"/>
      <c r="G38" s="1"/>
      <c r="H38" s="1"/>
      <c r="I38" s="1"/>
      <c r="J38" s="1"/>
      <c r="K38" s="1"/>
      <c r="L38" s="3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  <c r="AA38" s="1"/>
      <c r="AB38" s="1"/>
      <c r="AC38" s="1"/>
      <c r="AD38" s="1"/>
      <c r="AE38" s="68"/>
      <c r="AF38" s="68"/>
      <c r="AG38" s="68"/>
      <c r="AH38" s="68"/>
    </row>
    <row r="39" spans="2:36" customFormat="1" x14ac:dyDescent="0.2">
      <c r="B39" s="2"/>
      <c r="C39" s="1"/>
      <c r="D39" s="2"/>
      <c r="E39" s="1"/>
      <c r="F39" s="1"/>
      <c r="G39" s="1"/>
      <c r="H39" s="1"/>
      <c r="I39" s="1"/>
      <c r="J39" s="1"/>
      <c r="K39" s="1"/>
      <c r="L39" s="3"/>
      <c r="M39" s="1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</row>
  </sheetData>
  <mergeCells count="40"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</mergeCells>
  <pageMargins left="0" right="0" top="0" bottom="0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selection sqref="A1:XFD1048576"/>
    </sheetView>
  </sheetViews>
  <sheetFormatPr defaultColWidth="8.7109375" defaultRowHeight="12.75" x14ac:dyDescent="0.2"/>
  <cols>
    <col min="1" max="1" width="26.85546875" style="1" customWidth="1"/>
    <col min="2" max="2" width="8.140625" style="2" customWidth="1"/>
    <col min="3" max="3" width="8" style="1" customWidth="1"/>
    <col min="4" max="4" width="8.5703125" style="2" customWidth="1"/>
    <col min="5" max="5" width="7.85546875" style="1" customWidth="1"/>
    <col min="6" max="6" width="9.42578125" style="1" customWidth="1"/>
    <col min="7" max="7" width="8.7109375" style="1" customWidth="1"/>
    <col min="8" max="8" width="7.5703125" style="1" customWidth="1"/>
    <col min="9" max="9" width="10.5703125" style="1" customWidth="1"/>
    <col min="10" max="10" width="8.7109375" style="1" customWidth="1"/>
    <col min="11" max="11" width="7" style="1" customWidth="1"/>
    <col min="12" max="12" width="9" style="3" customWidth="1"/>
    <col min="13" max="13" width="7.7109375" style="1" customWidth="1"/>
    <col min="14" max="14" width="7" style="1" customWidth="1"/>
    <col min="15" max="16" width="6.7109375" style="1" customWidth="1"/>
    <col min="17" max="17" width="7" style="1" customWidth="1"/>
    <col min="18" max="18" width="8.28515625" style="1" customWidth="1"/>
    <col min="19" max="19" width="7.140625" style="1" customWidth="1"/>
    <col min="20" max="20" width="10.85546875" style="1" customWidth="1"/>
    <col min="21" max="21" width="8.28515625" style="1" customWidth="1"/>
    <col min="22" max="22" width="9.5703125" style="1" customWidth="1"/>
    <col min="23" max="23" width="14.7109375" style="1" customWidth="1"/>
    <col min="24" max="24" width="26.140625" style="1" customWidth="1"/>
    <col min="25" max="25" width="12.85546875" style="1" customWidth="1"/>
    <col min="26" max="26" width="17.42578125" style="4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5"/>
      <c r="B1" s="6"/>
      <c r="C1" s="5"/>
      <c r="D1" s="5"/>
      <c r="E1" s="5"/>
      <c r="F1" s="323" t="s">
        <v>0</v>
      </c>
      <c r="G1" s="323"/>
      <c r="H1" s="323"/>
      <c r="I1" s="323"/>
      <c r="J1" s="323"/>
      <c r="K1" s="323"/>
      <c r="L1" s="323"/>
      <c r="M1" s="323"/>
      <c r="N1" s="5"/>
      <c r="O1" s="335"/>
      <c r="P1" s="336"/>
      <c r="Q1" s="336"/>
      <c r="R1" s="336"/>
      <c r="S1" s="336"/>
      <c r="T1" s="336"/>
      <c r="U1" s="336"/>
      <c r="V1" s="336"/>
      <c r="W1" s="89"/>
      <c r="X1" s="5"/>
      <c r="Y1" s="5"/>
      <c r="Z1" s="6"/>
      <c r="AA1" s="5"/>
      <c r="AB1" s="5"/>
      <c r="AC1" s="5"/>
      <c r="AD1" s="5"/>
      <c r="AE1" s="5"/>
      <c r="AF1" s="5"/>
      <c r="AG1" s="5"/>
      <c r="AH1" s="5"/>
      <c r="AI1" s="9"/>
      <c r="AJ1" s="9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6" ht="20.25" customHeight="1" x14ac:dyDescent="0.25">
      <c r="A2" s="5"/>
      <c r="B2" s="11"/>
      <c r="C2" s="12" t="s">
        <v>1</v>
      </c>
      <c r="D2" s="86"/>
      <c r="E2" s="13"/>
      <c r="F2" s="13"/>
      <c r="G2" s="328" t="s">
        <v>66</v>
      </c>
      <c r="H2" s="329"/>
      <c r="I2" s="329"/>
      <c r="J2" s="329"/>
      <c r="K2" s="329"/>
      <c r="L2" s="330"/>
      <c r="M2" s="14"/>
      <c r="N2" s="86"/>
      <c r="O2" s="337"/>
      <c r="P2" s="338"/>
      <c r="Q2" s="338"/>
      <c r="R2" s="338"/>
      <c r="S2" s="338"/>
      <c r="T2" s="338"/>
      <c r="U2" s="338"/>
      <c r="V2" s="339"/>
      <c r="W2" s="89"/>
      <c r="X2" s="327" t="s">
        <v>2</v>
      </c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9"/>
      <c r="AJ2" s="9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6" ht="19.899999999999999" customHeight="1" x14ac:dyDescent="0.2">
      <c r="A3" s="324" t="s">
        <v>3</v>
      </c>
      <c r="B3" s="324" t="s">
        <v>4</v>
      </c>
      <c r="C3" s="343"/>
      <c r="D3" s="324" t="s">
        <v>5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2"/>
      <c r="U3" s="324" t="s">
        <v>6</v>
      </c>
      <c r="V3" s="324" t="s">
        <v>7</v>
      </c>
      <c r="W3" s="324" t="s">
        <v>8</v>
      </c>
      <c r="X3" s="340" t="s">
        <v>3</v>
      </c>
      <c r="Y3" s="324" t="s">
        <v>9</v>
      </c>
      <c r="Z3" s="324" t="s">
        <v>10</v>
      </c>
      <c r="AA3" s="324" t="s">
        <v>11</v>
      </c>
      <c r="AB3" s="324" t="s">
        <v>12</v>
      </c>
      <c r="AC3" s="324" t="s">
        <v>13</v>
      </c>
      <c r="AD3" s="324" t="s">
        <v>14</v>
      </c>
      <c r="AE3" s="324" t="s">
        <v>15</v>
      </c>
      <c r="AF3" s="324" t="s">
        <v>16</v>
      </c>
      <c r="AG3" s="324" t="s">
        <v>17</v>
      </c>
      <c r="AH3" s="324" t="s">
        <v>18</v>
      </c>
      <c r="AI3" s="9"/>
      <c r="AJ3" s="9"/>
      <c r="AK3" s="10"/>
      <c r="AL3" s="10"/>
      <c r="AM3" s="10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10"/>
      <c r="AY3" s="10"/>
      <c r="AZ3" s="10"/>
      <c r="BA3" s="10"/>
      <c r="BB3" s="10"/>
    </row>
    <row r="4" spans="1:56" s="16" customFormat="1" ht="67.5" customHeight="1" x14ac:dyDescent="0.2">
      <c r="A4" s="325"/>
      <c r="B4" s="344"/>
      <c r="C4" s="345"/>
      <c r="D4" s="333" t="s">
        <v>19</v>
      </c>
      <c r="E4" s="334"/>
      <c r="F4" s="324" t="s">
        <v>20</v>
      </c>
      <c r="G4" s="331"/>
      <c r="H4" s="331"/>
      <c r="I4" s="331"/>
      <c r="J4" s="332"/>
      <c r="K4" s="333" t="s">
        <v>21</v>
      </c>
      <c r="L4" s="334"/>
      <c r="M4" s="333" t="s">
        <v>22</v>
      </c>
      <c r="N4" s="334"/>
      <c r="O4" s="324" t="s">
        <v>23</v>
      </c>
      <c r="P4" s="332"/>
      <c r="Q4" s="324" t="s">
        <v>15</v>
      </c>
      <c r="R4" s="332"/>
      <c r="S4" s="88" t="s">
        <v>24</v>
      </c>
      <c r="T4" s="88" t="s">
        <v>16</v>
      </c>
      <c r="U4" s="325"/>
      <c r="V4" s="325"/>
      <c r="W4" s="325"/>
      <c r="X4" s="341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49"/>
      <c r="AJ4" s="349"/>
      <c r="AK4" s="10"/>
      <c r="AL4" s="10"/>
      <c r="AM4" s="10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10"/>
      <c r="AY4" s="10"/>
      <c r="AZ4" s="10"/>
      <c r="BA4" s="10"/>
      <c r="BB4" s="19"/>
      <c r="BC4" s="19"/>
      <c r="BD4" s="19"/>
    </row>
    <row r="5" spans="1:56" s="20" customFormat="1" ht="43.9" customHeight="1" x14ac:dyDescent="0.2">
      <c r="A5" s="326"/>
      <c r="B5" s="21" t="s">
        <v>25</v>
      </c>
      <c r="C5" s="22" t="s">
        <v>26</v>
      </c>
      <c r="D5" s="23" t="s">
        <v>25</v>
      </c>
      <c r="E5" s="24" t="s">
        <v>26</v>
      </c>
      <c r="F5" s="25" t="s">
        <v>27</v>
      </c>
      <c r="G5" s="25" t="s">
        <v>28</v>
      </c>
      <c r="H5" s="22" t="s">
        <v>29</v>
      </c>
      <c r="I5" s="23" t="s">
        <v>30</v>
      </c>
      <c r="J5" s="23" t="s">
        <v>31</v>
      </c>
      <c r="K5" s="26" t="s">
        <v>25</v>
      </c>
      <c r="L5" s="23" t="s">
        <v>32</v>
      </c>
      <c r="M5" s="26" t="s">
        <v>25</v>
      </c>
      <c r="N5" s="23" t="s">
        <v>32</v>
      </c>
      <c r="O5" s="23" t="s">
        <v>25</v>
      </c>
      <c r="P5" s="23" t="s">
        <v>32</v>
      </c>
      <c r="Q5" s="23" t="s">
        <v>25</v>
      </c>
      <c r="R5" s="23" t="s">
        <v>33</v>
      </c>
      <c r="S5" s="23"/>
      <c r="T5" s="23" t="s">
        <v>25</v>
      </c>
      <c r="U5" s="326"/>
      <c r="V5" s="326"/>
      <c r="W5" s="326"/>
      <c r="X5" s="342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27"/>
      <c r="AJ5" s="90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28"/>
      <c r="BB5" s="19"/>
    </row>
    <row r="6" spans="1:56" s="29" customFormat="1" ht="16.5" customHeight="1" x14ac:dyDescent="0.25">
      <c r="A6" s="30" t="s">
        <v>38</v>
      </c>
      <c r="B6" s="31">
        <f>D6+K6+M6+O6+Q6+T6+S6</f>
        <v>0</v>
      </c>
      <c r="C6" s="32">
        <f t="shared" ref="C6:C30" si="0">B6/Y6*100</f>
        <v>0</v>
      </c>
      <c r="D6" s="87">
        <f t="shared" ref="D6:D30" si="1">F6+G6+H6+I6+J6</f>
        <v>0</v>
      </c>
      <c r="E6" s="32">
        <f t="shared" ref="E6:E30" si="2">D6/Z6*100</f>
        <v>0</v>
      </c>
      <c r="F6" s="33"/>
      <c r="G6" s="33"/>
      <c r="H6" s="33"/>
      <c r="I6" s="33"/>
      <c r="J6" s="33"/>
      <c r="K6" s="26"/>
      <c r="L6" s="33" t="e">
        <f t="shared" ref="L6:L30" si="3">K6/AB6*100</f>
        <v>#DIV/0!</v>
      </c>
      <c r="M6" s="34"/>
      <c r="N6" s="32" t="e">
        <f t="shared" ref="N6:N30" si="4">M6/AC6*100</f>
        <v>#DIV/0!</v>
      </c>
      <c r="O6" s="23"/>
      <c r="P6" s="32">
        <f t="shared" ref="P6:P30" si="5">O6/AD6*100</f>
        <v>0</v>
      </c>
      <c r="Q6" s="23"/>
      <c r="R6" s="32">
        <f t="shared" ref="R6:R30" si="6">Q6/AE6*100</f>
        <v>0</v>
      </c>
      <c r="S6" s="33"/>
      <c r="T6" s="33"/>
      <c r="U6" s="23"/>
      <c r="V6" s="23"/>
      <c r="W6" s="23"/>
      <c r="X6" s="35" t="s">
        <v>38</v>
      </c>
      <c r="Y6" s="36">
        <f t="shared" ref="Y6:Y30" si="7">SUM(Z6:AG6)</f>
        <v>1449</v>
      </c>
      <c r="Z6" s="23">
        <v>964</v>
      </c>
      <c r="AA6" s="33"/>
      <c r="AB6" s="23"/>
      <c r="AC6" s="23"/>
      <c r="AD6" s="23">
        <v>96</v>
      </c>
      <c r="AE6" s="23">
        <v>189</v>
      </c>
      <c r="AF6" s="23"/>
      <c r="AG6" s="23">
        <v>200</v>
      </c>
      <c r="AH6" s="23">
        <v>247</v>
      </c>
      <c r="AI6" s="37"/>
      <c r="AJ6" s="9"/>
      <c r="AK6" s="9"/>
      <c r="AL6" s="9"/>
      <c r="AM6" s="9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9"/>
      <c r="AZ6" s="9"/>
      <c r="BA6" s="9"/>
      <c r="BB6" s="40"/>
    </row>
    <row r="7" spans="1:56" s="29" customFormat="1" ht="15.75" x14ac:dyDescent="0.25">
      <c r="A7" s="30" t="s">
        <v>39</v>
      </c>
      <c r="B7" s="31">
        <f t="shared" ref="B7:B8" si="8">D7+K7+M7+O7+Q7+T7+S7</f>
        <v>0</v>
      </c>
      <c r="C7" s="32">
        <f t="shared" si="0"/>
        <v>0</v>
      </c>
      <c r="D7" s="87">
        <f t="shared" si="1"/>
        <v>0</v>
      </c>
      <c r="E7" s="32">
        <f t="shared" si="2"/>
        <v>0</v>
      </c>
      <c r="F7" s="33"/>
      <c r="G7" s="33"/>
      <c r="H7" s="33"/>
      <c r="I7" s="33"/>
      <c r="J7" s="33"/>
      <c r="K7" s="26"/>
      <c r="L7" s="33" t="e">
        <f t="shared" si="3"/>
        <v>#DIV/0!</v>
      </c>
      <c r="M7" s="34"/>
      <c r="N7" s="32" t="e">
        <f t="shared" si="4"/>
        <v>#DIV/0!</v>
      </c>
      <c r="O7" s="23"/>
      <c r="P7" s="32">
        <f t="shared" si="5"/>
        <v>0</v>
      </c>
      <c r="Q7" s="23"/>
      <c r="R7" s="32">
        <f t="shared" si="6"/>
        <v>0</v>
      </c>
      <c r="S7" s="33"/>
      <c r="T7" s="33"/>
      <c r="U7" s="23"/>
      <c r="V7" s="23"/>
      <c r="W7" s="23"/>
      <c r="X7" s="35" t="s">
        <v>39</v>
      </c>
      <c r="Y7" s="36">
        <f t="shared" si="7"/>
        <v>2032</v>
      </c>
      <c r="Z7" s="23">
        <v>1430</v>
      </c>
      <c r="AA7" s="33"/>
      <c r="AB7" s="23"/>
      <c r="AC7" s="23"/>
      <c r="AD7" s="23">
        <v>260</v>
      </c>
      <c r="AE7" s="23">
        <v>142</v>
      </c>
      <c r="AF7" s="23"/>
      <c r="AG7" s="23">
        <v>200</v>
      </c>
      <c r="AH7" s="23">
        <v>458</v>
      </c>
      <c r="AI7" s="37"/>
      <c r="AJ7" s="9"/>
      <c r="AK7" s="9"/>
      <c r="AL7" s="9"/>
      <c r="AM7" s="9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9"/>
      <c r="AZ7" s="9"/>
      <c r="BA7" s="9"/>
      <c r="BB7" s="40"/>
    </row>
    <row r="8" spans="1:56" s="29" customFormat="1" ht="15.75" x14ac:dyDescent="0.25">
      <c r="A8" s="30" t="s">
        <v>40</v>
      </c>
      <c r="B8" s="31">
        <f t="shared" si="8"/>
        <v>0</v>
      </c>
      <c r="C8" s="32">
        <f t="shared" si="0"/>
        <v>0</v>
      </c>
      <c r="D8" s="87">
        <f t="shared" si="1"/>
        <v>0</v>
      </c>
      <c r="E8" s="32">
        <f t="shared" si="2"/>
        <v>0</v>
      </c>
      <c r="F8" s="33"/>
      <c r="G8" s="33"/>
      <c r="H8" s="33"/>
      <c r="I8" s="33"/>
      <c r="J8" s="33"/>
      <c r="K8" s="26"/>
      <c r="L8" s="33" t="e">
        <f t="shared" si="3"/>
        <v>#DIV/0!</v>
      </c>
      <c r="M8" s="34"/>
      <c r="N8" s="32" t="e">
        <f t="shared" si="4"/>
        <v>#DIV/0!</v>
      </c>
      <c r="O8" s="23"/>
      <c r="P8" s="32" t="e">
        <f t="shared" si="5"/>
        <v>#DIV/0!</v>
      </c>
      <c r="Q8" s="23"/>
      <c r="R8" s="32">
        <f t="shared" si="6"/>
        <v>0</v>
      </c>
      <c r="S8" s="33"/>
      <c r="T8" s="33"/>
      <c r="U8" s="23"/>
      <c r="V8" s="23"/>
      <c r="W8" s="23"/>
      <c r="X8" s="35" t="s">
        <v>40</v>
      </c>
      <c r="Y8" s="36">
        <f t="shared" si="7"/>
        <v>1077</v>
      </c>
      <c r="Z8" s="23">
        <v>834</v>
      </c>
      <c r="AA8" s="33"/>
      <c r="AB8" s="23"/>
      <c r="AC8" s="23"/>
      <c r="AD8" s="23"/>
      <c r="AE8" s="23">
        <v>143</v>
      </c>
      <c r="AF8" s="23">
        <v>100</v>
      </c>
      <c r="AG8" s="23"/>
      <c r="AH8" s="23"/>
      <c r="AI8" s="37"/>
      <c r="AJ8" s="9"/>
      <c r="AK8" s="9"/>
      <c r="AL8" s="9"/>
      <c r="AM8" s="9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9"/>
      <c r="AY8" s="9"/>
      <c r="AZ8" s="9"/>
      <c r="BA8" s="9"/>
      <c r="BB8" s="40"/>
    </row>
    <row r="9" spans="1:56" s="29" customFormat="1" ht="15.75" x14ac:dyDescent="0.25">
      <c r="A9" s="30" t="s">
        <v>41</v>
      </c>
      <c r="B9" s="31">
        <f>D9+K9+M9+O9+Q9+T9+S9</f>
        <v>140</v>
      </c>
      <c r="C9" s="32">
        <f t="shared" si="0"/>
        <v>7.3568050446663165</v>
      </c>
      <c r="D9" s="87">
        <f t="shared" si="1"/>
        <v>140</v>
      </c>
      <c r="E9" s="32">
        <f t="shared" si="2"/>
        <v>12.173913043478262</v>
      </c>
      <c r="F9" s="33"/>
      <c r="G9" s="33">
        <v>140</v>
      </c>
      <c r="H9" s="33"/>
      <c r="I9" s="33"/>
      <c r="J9" s="33"/>
      <c r="K9" s="26"/>
      <c r="L9" s="33" t="e">
        <f t="shared" si="3"/>
        <v>#DIV/0!</v>
      </c>
      <c r="M9" s="34"/>
      <c r="N9" s="32">
        <f t="shared" si="4"/>
        <v>0</v>
      </c>
      <c r="O9" s="23"/>
      <c r="P9" s="32">
        <f t="shared" si="5"/>
        <v>0</v>
      </c>
      <c r="Q9" s="23"/>
      <c r="R9" s="32">
        <f t="shared" si="6"/>
        <v>0</v>
      </c>
      <c r="S9" s="33"/>
      <c r="T9" s="33"/>
      <c r="U9" s="23"/>
      <c r="V9" s="23"/>
      <c r="W9" s="23"/>
      <c r="X9" s="35" t="s">
        <v>41</v>
      </c>
      <c r="Y9" s="36">
        <f t="shared" si="7"/>
        <v>1903</v>
      </c>
      <c r="Z9" s="23">
        <v>1150</v>
      </c>
      <c r="AA9" s="33"/>
      <c r="AB9" s="23"/>
      <c r="AC9" s="23">
        <v>3</v>
      </c>
      <c r="AD9" s="23">
        <v>100</v>
      </c>
      <c r="AE9" s="23">
        <v>500</v>
      </c>
      <c r="AF9" s="23"/>
      <c r="AG9" s="23">
        <v>150</v>
      </c>
      <c r="AH9" s="23"/>
      <c r="AI9" s="37"/>
      <c r="AJ9" s="9"/>
      <c r="AK9" s="9"/>
      <c r="AL9" s="9"/>
      <c r="AM9" s="9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9"/>
      <c r="AY9" s="9"/>
      <c r="AZ9" s="9"/>
      <c r="BA9" s="9"/>
      <c r="BB9" s="41"/>
    </row>
    <row r="10" spans="1:56" s="29" customFormat="1" ht="15.75" x14ac:dyDescent="0.25">
      <c r="A10" s="30" t="s">
        <v>42</v>
      </c>
      <c r="B10" s="31">
        <f t="shared" ref="B10:B30" si="9">D10+K10+M10+O10+Q10+T10+S10</f>
        <v>0</v>
      </c>
      <c r="C10" s="32">
        <f t="shared" si="0"/>
        <v>0</v>
      </c>
      <c r="D10" s="87">
        <f t="shared" si="1"/>
        <v>0</v>
      </c>
      <c r="E10" s="32">
        <f t="shared" si="2"/>
        <v>0</v>
      </c>
      <c r="F10" s="33"/>
      <c r="G10" s="33"/>
      <c r="H10" s="33"/>
      <c r="I10" s="33"/>
      <c r="J10" s="33"/>
      <c r="K10" s="26"/>
      <c r="L10" s="33" t="e">
        <f t="shared" si="3"/>
        <v>#DIV/0!</v>
      </c>
      <c r="M10" s="42"/>
      <c r="N10" s="32" t="e">
        <f t="shared" si="4"/>
        <v>#DIV/0!</v>
      </c>
      <c r="O10" s="23"/>
      <c r="P10" s="32">
        <f t="shared" si="5"/>
        <v>0</v>
      </c>
      <c r="Q10" s="23"/>
      <c r="R10" s="32" t="e">
        <f t="shared" si="6"/>
        <v>#DIV/0!</v>
      </c>
      <c r="S10" s="33"/>
      <c r="T10" s="33"/>
      <c r="U10" s="23"/>
      <c r="V10" s="23"/>
      <c r="W10" s="23"/>
      <c r="X10" s="35" t="s">
        <v>42</v>
      </c>
      <c r="Y10" s="36">
        <f t="shared" si="7"/>
        <v>1899</v>
      </c>
      <c r="Z10" s="23">
        <v>1644</v>
      </c>
      <c r="AA10" s="33"/>
      <c r="AB10" s="23"/>
      <c r="AC10" s="23"/>
      <c r="AD10" s="23">
        <v>255</v>
      </c>
      <c r="AE10" s="23"/>
      <c r="AF10" s="23"/>
      <c r="AG10" s="23"/>
      <c r="AH10" s="23">
        <v>283</v>
      </c>
      <c r="AI10" s="37"/>
      <c r="AJ10" s="9"/>
      <c r="AK10" s="9"/>
      <c r="AL10" s="9"/>
      <c r="AM10" s="9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9"/>
      <c r="AY10" s="9"/>
      <c r="AZ10" s="9"/>
      <c r="BA10" s="9"/>
      <c r="BB10" s="41"/>
    </row>
    <row r="11" spans="1:56" s="29" customFormat="1" ht="15.75" x14ac:dyDescent="0.25">
      <c r="A11" s="30" t="s">
        <v>43</v>
      </c>
      <c r="B11" s="31">
        <f t="shared" si="9"/>
        <v>0</v>
      </c>
      <c r="C11" s="32">
        <f t="shared" si="0"/>
        <v>0</v>
      </c>
      <c r="D11" s="87">
        <f t="shared" si="1"/>
        <v>0</v>
      </c>
      <c r="E11" s="32">
        <f t="shared" si="2"/>
        <v>0</v>
      </c>
      <c r="F11" s="33"/>
      <c r="G11" s="33"/>
      <c r="H11" s="33"/>
      <c r="I11" s="33"/>
      <c r="J11" s="33"/>
      <c r="K11" s="26"/>
      <c r="L11" s="33" t="e">
        <f t="shared" si="3"/>
        <v>#DIV/0!</v>
      </c>
      <c r="M11" s="34"/>
      <c r="N11" s="32" t="e">
        <f t="shared" si="4"/>
        <v>#DIV/0!</v>
      </c>
      <c r="O11" s="23"/>
      <c r="P11" s="32" t="e">
        <f t="shared" si="5"/>
        <v>#DIV/0!</v>
      </c>
      <c r="Q11" s="23"/>
      <c r="R11" s="32">
        <f t="shared" si="6"/>
        <v>0</v>
      </c>
      <c r="S11" s="33"/>
      <c r="T11" s="33"/>
      <c r="U11" s="23"/>
      <c r="V11" s="23"/>
      <c r="W11" s="23"/>
      <c r="X11" s="35" t="s">
        <v>43</v>
      </c>
      <c r="Y11" s="36">
        <f t="shared" si="7"/>
        <v>4450</v>
      </c>
      <c r="Z11" s="23">
        <v>3800</v>
      </c>
      <c r="AA11" s="33"/>
      <c r="AB11" s="23"/>
      <c r="AC11" s="23"/>
      <c r="AD11" s="23"/>
      <c r="AE11" s="23">
        <v>300</v>
      </c>
      <c r="AF11" s="23">
        <v>150</v>
      </c>
      <c r="AG11" s="23">
        <v>200</v>
      </c>
      <c r="AH11" s="23">
        <v>700</v>
      </c>
      <c r="AI11" s="37"/>
      <c r="AJ11" s="9"/>
      <c r="AK11" s="9"/>
      <c r="AL11" s="9"/>
      <c r="AM11" s="9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9"/>
      <c r="AY11" s="9"/>
      <c r="AZ11" s="9"/>
      <c r="BA11" s="9"/>
      <c r="BB11" s="41"/>
    </row>
    <row r="12" spans="1:56" s="29" customFormat="1" ht="15.75" x14ac:dyDescent="0.25">
      <c r="A12" s="30" t="s">
        <v>44</v>
      </c>
      <c r="B12" s="31">
        <f t="shared" si="9"/>
        <v>0</v>
      </c>
      <c r="C12" s="32">
        <f t="shared" si="0"/>
        <v>0</v>
      </c>
      <c r="D12" s="87">
        <f t="shared" si="1"/>
        <v>0</v>
      </c>
      <c r="E12" s="32">
        <f t="shared" si="2"/>
        <v>0</v>
      </c>
      <c r="F12" s="33"/>
      <c r="G12" s="33"/>
      <c r="H12" s="33"/>
      <c r="I12" s="33"/>
      <c r="J12" s="33"/>
      <c r="K12" s="26"/>
      <c r="L12" s="33">
        <f t="shared" si="3"/>
        <v>0</v>
      </c>
      <c r="M12" s="34"/>
      <c r="N12" s="32">
        <f t="shared" si="4"/>
        <v>0</v>
      </c>
      <c r="O12" s="23"/>
      <c r="P12" s="32" t="e">
        <f t="shared" si="5"/>
        <v>#DIV/0!</v>
      </c>
      <c r="Q12" s="23"/>
      <c r="R12" s="32" t="e">
        <f t="shared" si="6"/>
        <v>#DIV/0!</v>
      </c>
      <c r="S12" s="33"/>
      <c r="T12" s="33"/>
      <c r="U12" s="23"/>
      <c r="V12" s="23"/>
      <c r="W12" s="23"/>
      <c r="X12" s="35" t="s">
        <v>44</v>
      </c>
      <c r="Y12" s="36">
        <f t="shared" si="7"/>
        <v>755</v>
      </c>
      <c r="Z12" s="43">
        <v>711</v>
      </c>
      <c r="AA12" s="33"/>
      <c r="AB12" s="23">
        <v>30</v>
      </c>
      <c r="AC12" s="23">
        <v>14</v>
      </c>
      <c r="AD12" s="23"/>
      <c r="AE12" s="23"/>
      <c r="AF12" s="23"/>
      <c r="AG12" s="23"/>
      <c r="AH12" s="23">
        <v>200</v>
      </c>
      <c r="AI12" s="37"/>
      <c r="AJ12" s="9"/>
      <c r="AK12" s="9"/>
      <c r="AL12" s="9"/>
      <c r="AM12" s="9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9"/>
      <c r="AY12" s="9"/>
      <c r="AZ12" s="9"/>
      <c r="BA12" s="9"/>
      <c r="BB12" s="41"/>
    </row>
    <row r="13" spans="1:56" s="29" customFormat="1" ht="15.75" x14ac:dyDescent="0.25">
      <c r="A13" s="30" t="s">
        <v>45</v>
      </c>
      <c r="B13" s="31">
        <f t="shared" si="9"/>
        <v>35</v>
      </c>
      <c r="C13" s="32">
        <f t="shared" si="0"/>
        <v>1.0156703424260012</v>
      </c>
      <c r="D13" s="87">
        <f t="shared" si="1"/>
        <v>35</v>
      </c>
      <c r="E13" s="32">
        <f t="shared" si="2"/>
        <v>1.4963659683625481</v>
      </c>
      <c r="F13" s="33"/>
      <c r="G13" s="33">
        <v>35</v>
      </c>
      <c r="H13" s="33"/>
      <c r="I13" s="33"/>
      <c r="J13" s="33"/>
      <c r="K13" s="26"/>
      <c r="L13" s="33">
        <f t="shared" si="3"/>
        <v>0</v>
      </c>
      <c r="M13" s="34"/>
      <c r="N13" s="32">
        <f t="shared" si="4"/>
        <v>0</v>
      </c>
      <c r="O13" s="23"/>
      <c r="P13" s="32">
        <f t="shared" si="5"/>
        <v>0</v>
      </c>
      <c r="Q13" s="23"/>
      <c r="R13" s="32">
        <f t="shared" si="6"/>
        <v>0</v>
      </c>
      <c r="S13" s="33"/>
      <c r="T13" s="33"/>
      <c r="U13" s="23"/>
      <c r="V13" s="23"/>
      <c r="W13" s="23">
        <v>35</v>
      </c>
      <c r="X13" s="35" t="s">
        <v>45</v>
      </c>
      <c r="Y13" s="36">
        <f t="shared" si="7"/>
        <v>3446</v>
      </c>
      <c r="Z13" s="23">
        <v>2339</v>
      </c>
      <c r="AA13" s="33"/>
      <c r="AB13" s="23">
        <v>80</v>
      </c>
      <c r="AC13" s="23">
        <v>45</v>
      </c>
      <c r="AD13" s="23">
        <v>400</v>
      </c>
      <c r="AE13" s="23">
        <v>500</v>
      </c>
      <c r="AF13" s="23"/>
      <c r="AG13" s="23">
        <v>82</v>
      </c>
      <c r="AH13" s="23">
        <v>400</v>
      </c>
      <c r="AI13" s="37"/>
      <c r="AJ13" s="9"/>
      <c r="AK13" s="9"/>
      <c r="AL13" s="9"/>
      <c r="AM13" s="9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9"/>
      <c r="AZ13" s="9"/>
      <c r="BA13" s="9"/>
      <c r="BB13" s="41"/>
    </row>
    <row r="14" spans="1:56" s="29" customFormat="1" ht="15.75" x14ac:dyDescent="0.25">
      <c r="A14" s="30" t="s">
        <v>46</v>
      </c>
      <c r="B14" s="31">
        <f t="shared" si="9"/>
        <v>0</v>
      </c>
      <c r="C14" s="32">
        <f t="shared" si="0"/>
        <v>0</v>
      </c>
      <c r="D14" s="87">
        <f t="shared" si="1"/>
        <v>0</v>
      </c>
      <c r="E14" s="32">
        <f t="shared" si="2"/>
        <v>0</v>
      </c>
      <c r="F14" s="33"/>
      <c r="G14" s="33"/>
      <c r="H14" s="33"/>
      <c r="I14" s="33"/>
      <c r="J14" s="33"/>
      <c r="K14" s="26"/>
      <c r="L14" s="33" t="e">
        <f t="shared" si="3"/>
        <v>#DIV/0!</v>
      </c>
      <c r="M14" s="42"/>
      <c r="N14" s="32" t="e">
        <f t="shared" si="4"/>
        <v>#DIV/0!</v>
      </c>
      <c r="O14" s="23"/>
      <c r="P14" s="32">
        <f t="shared" si="5"/>
        <v>0</v>
      </c>
      <c r="Q14" s="23"/>
      <c r="R14" s="32" t="e">
        <f t="shared" si="6"/>
        <v>#DIV/0!</v>
      </c>
      <c r="S14" s="33"/>
      <c r="T14" s="33"/>
      <c r="U14" s="23"/>
      <c r="V14" s="23"/>
      <c r="W14" s="23"/>
      <c r="X14" s="35" t="s">
        <v>46</v>
      </c>
      <c r="Y14" s="36">
        <f t="shared" si="7"/>
        <v>2899</v>
      </c>
      <c r="Z14" s="23">
        <v>2508</v>
      </c>
      <c r="AA14" s="33"/>
      <c r="AB14" s="23"/>
      <c r="AC14" s="23"/>
      <c r="AD14" s="23">
        <v>41</v>
      </c>
      <c r="AE14" s="23"/>
      <c r="AF14" s="23">
        <v>350</v>
      </c>
      <c r="AG14" s="23"/>
      <c r="AH14" s="23">
        <v>600</v>
      </c>
      <c r="AI14" s="37"/>
      <c r="AJ14" s="9"/>
      <c r="AK14" s="9"/>
      <c r="AL14" s="9"/>
      <c r="AM14" s="9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9"/>
      <c r="AZ14" s="9"/>
      <c r="BA14" s="9"/>
      <c r="BB14" s="41"/>
    </row>
    <row r="15" spans="1:56" s="29" customFormat="1" ht="15.75" x14ac:dyDescent="0.25">
      <c r="A15" s="30" t="s">
        <v>47</v>
      </c>
      <c r="B15" s="31">
        <f t="shared" si="9"/>
        <v>0</v>
      </c>
      <c r="C15" s="32">
        <f t="shared" si="0"/>
        <v>0</v>
      </c>
      <c r="D15" s="87">
        <f t="shared" si="1"/>
        <v>0</v>
      </c>
      <c r="E15" s="32">
        <f t="shared" si="2"/>
        <v>0</v>
      </c>
      <c r="F15" s="33"/>
      <c r="G15" s="33"/>
      <c r="H15" s="33"/>
      <c r="I15" s="33"/>
      <c r="J15" s="33"/>
      <c r="K15" s="26"/>
      <c r="L15" s="33" t="e">
        <f t="shared" si="3"/>
        <v>#DIV/0!</v>
      </c>
      <c r="M15" s="34"/>
      <c r="N15" s="32" t="e">
        <f t="shared" si="4"/>
        <v>#DIV/0!</v>
      </c>
      <c r="O15" s="23"/>
      <c r="P15" s="32">
        <f t="shared" si="5"/>
        <v>0</v>
      </c>
      <c r="Q15" s="23"/>
      <c r="R15" s="32">
        <f t="shared" si="6"/>
        <v>0</v>
      </c>
      <c r="S15" s="33"/>
      <c r="T15" s="33"/>
      <c r="U15" s="23"/>
      <c r="V15" s="23"/>
      <c r="W15" s="23"/>
      <c r="X15" s="35" t="s">
        <v>47</v>
      </c>
      <c r="Y15" s="36">
        <f t="shared" si="7"/>
        <v>367</v>
      </c>
      <c r="Z15" s="23">
        <v>20</v>
      </c>
      <c r="AA15" s="33"/>
      <c r="AB15" s="23"/>
      <c r="AC15" s="23"/>
      <c r="AD15" s="23">
        <v>187</v>
      </c>
      <c r="AE15" s="23">
        <v>160</v>
      </c>
      <c r="AF15" s="23"/>
      <c r="AG15" s="23"/>
      <c r="AH15" s="23">
        <v>187</v>
      </c>
      <c r="AI15" s="37"/>
      <c r="AJ15" s="9"/>
      <c r="AK15" s="9"/>
      <c r="AL15" s="9"/>
      <c r="AM15" s="9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9"/>
      <c r="AY15" s="9"/>
      <c r="AZ15" s="9"/>
      <c r="BA15" s="9"/>
      <c r="BB15" s="41"/>
    </row>
    <row r="16" spans="1:56" s="29" customFormat="1" ht="17.25" customHeight="1" x14ac:dyDescent="0.25">
      <c r="A16" s="30" t="s">
        <v>48</v>
      </c>
      <c r="B16" s="31">
        <f t="shared" si="9"/>
        <v>0</v>
      </c>
      <c r="C16" s="32">
        <f t="shared" si="0"/>
        <v>0</v>
      </c>
      <c r="D16" s="87">
        <f t="shared" si="1"/>
        <v>0</v>
      </c>
      <c r="E16" s="32">
        <f t="shared" si="2"/>
        <v>0</v>
      </c>
      <c r="F16" s="33"/>
      <c r="G16" s="33"/>
      <c r="H16" s="33"/>
      <c r="I16" s="33"/>
      <c r="J16" s="33"/>
      <c r="K16" s="26"/>
      <c r="L16" s="33">
        <f t="shared" si="3"/>
        <v>0</v>
      </c>
      <c r="M16" s="34"/>
      <c r="N16" s="32" t="e">
        <f t="shared" si="4"/>
        <v>#DIV/0!</v>
      </c>
      <c r="O16" s="23"/>
      <c r="P16" s="32">
        <f t="shared" si="5"/>
        <v>0</v>
      </c>
      <c r="Q16" s="23"/>
      <c r="R16" s="32" t="e">
        <f t="shared" si="6"/>
        <v>#DIV/0!</v>
      </c>
      <c r="S16" s="33"/>
      <c r="T16" s="33"/>
      <c r="U16" s="23"/>
      <c r="V16" s="23"/>
      <c r="W16" s="23"/>
      <c r="X16" s="35" t="s">
        <v>48</v>
      </c>
      <c r="Y16" s="36">
        <f t="shared" si="7"/>
        <v>1415</v>
      </c>
      <c r="Z16" s="23">
        <v>1215</v>
      </c>
      <c r="AA16" s="33"/>
      <c r="AB16" s="23">
        <v>50</v>
      </c>
      <c r="AC16" s="23"/>
      <c r="AD16" s="23">
        <v>150</v>
      </c>
      <c r="AE16" s="23"/>
      <c r="AF16" s="23"/>
      <c r="AG16" s="23"/>
      <c r="AH16" s="23">
        <v>450</v>
      </c>
      <c r="AI16" s="37"/>
      <c r="AJ16" s="9"/>
      <c r="AK16" s="9"/>
      <c r="AL16" s="9"/>
      <c r="AM16" s="9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  <c r="AY16" s="9"/>
      <c r="AZ16" s="9"/>
      <c r="BA16" s="9"/>
      <c r="BB16" s="41"/>
    </row>
    <row r="17" spans="1:56" s="29" customFormat="1" ht="15.75" x14ac:dyDescent="0.25">
      <c r="A17" s="30" t="s">
        <v>49</v>
      </c>
      <c r="B17" s="31">
        <f t="shared" si="9"/>
        <v>0</v>
      </c>
      <c r="C17" s="32">
        <f t="shared" si="0"/>
        <v>0</v>
      </c>
      <c r="D17" s="87">
        <f t="shared" si="1"/>
        <v>0</v>
      </c>
      <c r="E17" s="32" t="e">
        <f t="shared" si="2"/>
        <v>#DIV/0!</v>
      </c>
      <c r="F17" s="23"/>
      <c r="G17" s="23"/>
      <c r="H17" s="23"/>
      <c r="I17" s="23"/>
      <c r="J17" s="33"/>
      <c r="K17" s="26"/>
      <c r="L17" s="33" t="e">
        <f t="shared" si="3"/>
        <v>#DIV/0!</v>
      </c>
      <c r="M17" s="34"/>
      <c r="N17" s="32" t="e">
        <f t="shared" si="4"/>
        <v>#DIV/0!</v>
      </c>
      <c r="O17" s="23"/>
      <c r="P17" s="32">
        <f t="shared" si="5"/>
        <v>0</v>
      </c>
      <c r="Q17" s="23"/>
      <c r="R17" s="32" t="e">
        <f t="shared" si="6"/>
        <v>#DIV/0!</v>
      </c>
      <c r="S17" s="33"/>
      <c r="T17" s="33"/>
      <c r="U17" s="23"/>
      <c r="V17" s="23"/>
      <c r="W17" s="23"/>
      <c r="X17" s="35" t="s">
        <v>49</v>
      </c>
      <c r="Y17" s="36">
        <f t="shared" si="7"/>
        <v>175</v>
      </c>
      <c r="Z17" s="23">
        <v>0</v>
      </c>
      <c r="AA17" s="33"/>
      <c r="AB17" s="23"/>
      <c r="AC17" s="23"/>
      <c r="AD17" s="23">
        <v>175</v>
      </c>
      <c r="AE17" s="23"/>
      <c r="AF17" s="23"/>
      <c r="AG17" s="23"/>
      <c r="AH17" s="23">
        <v>24</v>
      </c>
      <c r="AI17" s="37">
        <v>709</v>
      </c>
      <c r="AJ17" s="9">
        <v>1012</v>
      </c>
      <c r="AK17" s="9"/>
      <c r="AL17" s="9"/>
      <c r="AM17" s="9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9"/>
      <c r="AY17" s="9"/>
      <c r="AZ17" s="9"/>
      <c r="BA17" s="9"/>
      <c r="BB17" s="41"/>
    </row>
    <row r="18" spans="1:56" s="29" customFormat="1" ht="15.75" x14ac:dyDescent="0.25">
      <c r="A18" s="30" t="s">
        <v>50</v>
      </c>
      <c r="B18" s="31">
        <f t="shared" si="9"/>
        <v>34</v>
      </c>
      <c r="C18" s="32">
        <f t="shared" si="0"/>
        <v>0.4272967198692974</v>
      </c>
      <c r="D18" s="87">
        <f t="shared" si="1"/>
        <v>34</v>
      </c>
      <c r="E18" s="32">
        <f t="shared" si="2"/>
        <v>0.48083722245792676</v>
      </c>
      <c r="F18" s="33"/>
      <c r="G18" s="33">
        <v>34</v>
      </c>
      <c r="H18" s="33"/>
      <c r="I18" s="33"/>
      <c r="J18" s="23"/>
      <c r="K18" s="26"/>
      <c r="L18" s="33" t="e">
        <f t="shared" si="3"/>
        <v>#DIV/0!</v>
      </c>
      <c r="M18" s="34"/>
      <c r="N18" s="32" t="e">
        <f t="shared" si="4"/>
        <v>#DIV/0!</v>
      </c>
      <c r="O18" s="23"/>
      <c r="P18" s="32" t="e">
        <f t="shared" si="5"/>
        <v>#DIV/0!</v>
      </c>
      <c r="Q18" s="23"/>
      <c r="R18" s="32">
        <f t="shared" si="6"/>
        <v>0</v>
      </c>
      <c r="S18" s="33"/>
      <c r="T18" s="33"/>
      <c r="U18" s="23"/>
      <c r="V18" s="23"/>
      <c r="W18" s="23"/>
      <c r="X18" s="35" t="s">
        <v>50</v>
      </c>
      <c r="Y18" s="36">
        <f t="shared" si="7"/>
        <v>7957</v>
      </c>
      <c r="Z18" s="43">
        <v>7071</v>
      </c>
      <c r="AA18" s="33"/>
      <c r="AB18" s="23"/>
      <c r="AC18" s="23"/>
      <c r="AD18" s="23"/>
      <c r="AE18" s="23">
        <v>886</v>
      </c>
      <c r="AF18" s="23"/>
      <c r="AG18" s="23"/>
      <c r="AH18" s="23">
        <v>1166</v>
      </c>
      <c r="AI18" s="37"/>
      <c r="AJ18" s="9"/>
      <c r="AK18" s="9"/>
      <c r="AL18" s="9"/>
      <c r="AM18" s="9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9"/>
      <c r="AY18" s="9"/>
      <c r="AZ18" s="9"/>
      <c r="BA18" s="9"/>
      <c r="BB18" s="41"/>
    </row>
    <row r="19" spans="1:56" s="29" customFormat="1" ht="15.75" x14ac:dyDescent="0.25">
      <c r="A19" s="30" t="s">
        <v>51</v>
      </c>
      <c r="B19" s="31">
        <f t="shared" si="9"/>
        <v>0</v>
      </c>
      <c r="C19" s="32">
        <f t="shared" si="0"/>
        <v>0</v>
      </c>
      <c r="D19" s="87">
        <f t="shared" si="1"/>
        <v>0</v>
      </c>
      <c r="E19" s="32">
        <f t="shared" si="2"/>
        <v>0</v>
      </c>
      <c r="F19" s="33"/>
      <c r="G19" s="33"/>
      <c r="H19" s="33"/>
      <c r="I19" s="33"/>
      <c r="J19" s="33"/>
      <c r="K19" s="26"/>
      <c r="L19" s="33" t="e">
        <f t="shared" si="3"/>
        <v>#DIV/0!</v>
      </c>
      <c r="M19" s="42"/>
      <c r="N19" s="32" t="e">
        <f t="shared" si="4"/>
        <v>#DIV/0!</v>
      </c>
      <c r="O19" s="23"/>
      <c r="P19" s="32" t="e">
        <f t="shared" si="5"/>
        <v>#DIV/0!</v>
      </c>
      <c r="Q19" s="23"/>
      <c r="R19" s="32">
        <f t="shared" si="6"/>
        <v>0</v>
      </c>
      <c r="S19" s="33"/>
      <c r="T19" s="33"/>
      <c r="U19" s="23"/>
      <c r="V19" s="23"/>
      <c r="W19" s="23"/>
      <c r="X19" s="35" t="s">
        <v>51</v>
      </c>
      <c r="Y19" s="36">
        <f t="shared" si="7"/>
        <v>740</v>
      </c>
      <c r="Z19" s="23">
        <v>610</v>
      </c>
      <c r="AA19" s="33"/>
      <c r="AB19" s="44"/>
      <c r="AC19" s="23"/>
      <c r="AD19" s="23"/>
      <c r="AE19" s="23">
        <v>130</v>
      </c>
      <c r="AF19" s="23"/>
      <c r="AG19" s="23"/>
      <c r="AH19" s="23"/>
      <c r="AI19" s="37"/>
      <c r="AJ19" s="9"/>
      <c r="AK19" s="9"/>
      <c r="AL19" s="9"/>
      <c r="AM19" s="9"/>
      <c r="AN19" s="38"/>
      <c r="AO19" s="38"/>
      <c r="AP19" s="45"/>
      <c r="AQ19" s="38"/>
      <c r="AR19" s="38"/>
      <c r="AS19" s="38"/>
      <c r="AT19" s="38"/>
      <c r="AU19" s="38"/>
      <c r="AV19" s="38"/>
      <c r="AW19" s="38"/>
      <c r="AX19" s="39"/>
      <c r="AY19" s="9"/>
      <c r="AZ19" s="9"/>
      <c r="BA19" s="9"/>
      <c r="BB19" s="41"/>
    </row>
    <row r="20" spans="1:56" s="29" customFormat="1" ht="15.75" x14ac:dyDescent="0.25">
      <c r="A20" s="30" t="s">
        <v>52</v>
      </c>
      <c r="B20" s="31">
        <f t="shared" si="9"/>
        <v>0</v>
      </c>
      <c r="C20" s="32">
        <f t="shared" si="0"/>
        <v>0</v>
      </c>
      <c r="D20" s="87">
        <f t="shared" si="1"/>
        <v>0</v>
      </c>
      <c r="E20" s="32">
        <f t="shared" si="2"/>
        <v>0</v>
      </c>
      <c r="F20" s="33"/>
      <c r="G20" s="33"/>
      <c r="H20" s="33"/>
      <c r="I20" s="33"/>
      <c r="J20" s="33"/>
      <c r="K20" s="26"/>
      <c r="L20" s="33" t="e">
        <f t="shared" si="3"/>
        <v>#DIV/0!</v>
      </c>
      <c r="M20" s="34"/>
      <c r="N20" s="32" t="e">
        <f t="shared" si="4"/>
        <v>#DIV/0!</v>
      </c>
      <c r="O20" s="23"/>
      <c r="P20" s="32" t="e">
        <f t="shared" si="5"/>
        <v>#DIV/0!</v>
      </c>
      <c r="Q20" s="23"/>
      <c r="R20" s="32" t="e">
        <f t="shared" si="6"/>
        <v>#DIV/0!</v>
      </c>
      <c r="S20" s="33"/>
      <c r="T20" s="33"/>
      <c r="U20" s="23"/>
      <c r="V20" s="23"/>
      <c r="W20" s="23"/>
      <c r="X20" s="35" t="s">
        <v>52</v>
      </c>
      <c r="Y20" s="36">
        <f t="shared" si="7"/>
        <v>418</v>
      </c>
      <c r="Z20" s="23">
        <v>418</v>
      </c>
      <c r="AA20" s="23"/>
      <c r="AB20" s="23"/>
      <c r="AC20" s="23"/>
      <c r="AD20" s="23"/>
      <c r="AE20" s="23"/>
      <c r="AF20" s="23"/>
      <c r="AG20" s="23"/>
      <c r="AH20" s="23">
        <v>110</v>
      </c>
      <c r="AI20" s="37"/>
      <c r="AJ20" s="9"/>
      <c r="AK20" s="9"/>
      <c r="AL20" s="9"/>
      <c r="AM20" s="9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9"/>
      <c r="AY20" s="9"/>
      <c r="AZ20" s="9"/>
      <c r="BA20" s="9"/>
      <c r="BB20" s="41"/>
    </row>
    <row r="21" spans="1:56" s="29" customFormat="1" ht="15" customHeight="1" x14ac:dyDescent="0.25">
      <c r="A21" s="30" t="s">
        <v>53</v>
      </c>
      <c r="B21" s="31">
        <f t="shared" si="9"/>
        <v>0</v>
      </c>
      <c r="C21" s="32">
        <f t="shared" si="0"/>
        <v>0</v>
      </c>
      <c r="D21" s="87">
        <f t="shared" si="1"/>
        <v>0</v>
      </c>
      <c r="E21" s="32" t="e">
        <f t="shared" si="2"/>
        <v>#DIV/0!</v>
      </c>
      <c r="F21" s="33"/>
      <c r="G21" s="33"/>
      <c r="H21" s="33"/>
      <c r="I21" s="33"/>
      <c r="J21" s="33"/>
      <c r="K21" s="26"/>
      <c r="L21" s="33" t="e">
        <f t="shared" si="3"/>
        <v>#DIV/0!</v>
      </c>
      <c r="M21" s="34"/>
      <c r="N21" s="32" t="e">
        <f t="shared" si="4"/>
        <v>#DIV/0!</v>
      </c>
      <c r="O21" s="23"/>
      <c r="P21" s="32" t="e">
        <f t="shared" si="5"/>
        <v>#DIV/0!</v>
      </c>
      <c r="Q21" s="23"/>
      <c r="R21" s="32">
        <f t="shared" si="6"/>
        <v>0</v>
      </c>
      <c r="S21" s="33"/>
      <c r="T21" s="33"/>
      <c r="U21" s="23"/>
      <c r="V21" s="23"/>
      <c r="W21" s="23"/>
      <c r="X21" s="35" t="s">
        <v>53</v>
      </c>
      <c r="Y21" s="36">
        <f t="shared" si="7"/>
        <v>58</v>
      </c>
      <c r="Z21" s="23"/>
      <c r="AA21" s="33"/>
      <c r="AB21" s="23"/>
      <c r="AC21" s="23"/>
      <c r="AD21" s="23"/>
      <c r="AE21" s="23">
        <v>58</v>
      </c>
      <c r="AF21" s="23"/>
      <c r="AG21" s="23"/>
      <c r="AH21" s="23"/>
      <c r="AI21" s="37">
        <v>39</v>
      </c>
      <c r="AJ21" s="9">
        <v>238</v>
      </c>
      <c r="AK21" s="9"/>
      <c r="AL21" s="9"/>
      <c r="AM21" s="9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9"/>
      <c r="AY21" s="9"/>
      <c r="AZ21" s="9"/>
      <c r="BA21" s="9"/>
      <c r="BB21" s="41"/>
    </row>
    <row r="22" spans="1:56" s="46" customFormat="1" ht="15.75" x14ac:dyDescent="0.25">
      <c r="A22" s="35" t="s">
        <v>54</v>
      </c>
      <c r="B22" s="31">
        <f t="shared" si="9"/>
        <v>0</v>
      </c>
      <c r="C22" s="32">
        <f t="shared" si="0"/>
        <v>0</v>
      </c>
      <c r="D22" s="87">
        <f t="shared" si="1"/>
        <v>0</v>
      </c>
      <c r="E22" s="32" t="e">
        <f t="shared" si="2"/>
        <v>#DIV/0!</v>
      </c>
      <c r="F22" s="33"/>
      <c r="G22" s="33"/>
      <c r="H22" s="33"/>
      <c r="I22" s="33"/>
      <c r="J22" s="33"/>
      <c r="K22" s="26"/>
      <c r="L22" s="33">
        <f t="shared" si="3"/>
        <v>0</v>
      </c>
      <c r="M22" s="34"/>
      <c r="N22" s="33" t="e">
        <f t="shared" si="4"/>
        <v>#DIV/0!</v>
      </c>
      <c r="O22" s="23"/>
      <c r="P22" s="32" t="e">
        <f t="shared" si="5"/>
        <v>#DIV/0!</v>
      </c>
      <c r="Q22" s="23"/>
      <c r="R22" s="32" t="e">
        <f t="shared" si="6"/>
        <v>#DIV/0!</v>
      </c>
      <c r="S22" s="33"/>
      <c r="T22" s="33"/>
      <c r="U22" s="23"/>
      <c r="V22" s="23"/>
      <c r="W22" s="23"/>
      <c r="X22" s="35" t="s">
        <v>54</v>
      </c>
      <c r="Y22" s="36">
        <f t="shared" si="7"/>
        <v>83.33</v>
      </c>
      <c r="Z22" s="43"/>
      <c r="AA22" s="33"/>
      <c r="AB22" s="23">
        <v>83.33</v>
      </c>
      <c r="AC22" s="23"/>
      <c r="AD22" s="23"/>
      <c r="AE22" s="23"/>
      <c r="AF22" s="23"/>
      <c r="AG22" s="23"/>
      <c r="AH22" s="43"/>
      <c r="AI22" s="47"/>
      <c r="AJ22" s="48"/>
      <c r="AK22" s="48"/>
      <c r="AL22" s="48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50"/>
      <c r="AY22" s="48"/>
      <c r="AZ22" s="48"/>
      <c r="BA22" s="48"/>
      <c r="BB22" s="51"/>
    </row>
    <row r="23" spans="1:56" s="46" customFormat="1" ht="15.75" x14ac:dyDescent="0.25">
      <c r="A23" s="35" t="s">
        <v>55</v>
      </c>
      <c r="B23" s="31">
        <f t="shared" si="9"/>
        <v>0</v>
      </c>
      <c r="C23" s="32">
        <f t="shared" si="0"/>
        <v>0</v>
      </c>
      <c r="D23" s="87">
        <f t="shared" si="1"/>
        <v>0</v>
      </c>
      <c r="E23" s="32" t="e">
        <f t="shared" si="2"/>
        <v>#DIV/0!</v>
      </c>
      <c r="F23" s="33"/>
      <c r="G23" s="33"/>
      <c r="H23" s="33"/>
      <c r="I23" s="33"/>
      <c r="J23" s="33"/>
      <c r="K23" s="26"/>
      <c r="L23" s="33">
        <f t="shared" si="3"/>
        <v>0</v>
      </c>
      <c r="M23" s="34"/>
      <c r="N23" s="33" t="e">
        <f t="shared" si="4"/>
        <v>#DIV/0!</v>
      </c>
      <c r="O23" s="23"/>
      <c r="P23" s="32" t="e">
        <f t="shared" si="5"/>
        <v>#DIV/0!</v>
      </c>
      <c r="Q23" s="23"/>
      <c r="R23" s="32" t="e">
        <f t="shared" si="6"/>
        <v>#DIV/0!</v>
      </c>
      <c r="S23" s="33"/>
      <c r="T23" s="33"/>
      <c r="U23" s="23"/>
      <c r="V23" s="23"/>
      <c r="W23" s="23"/>
      <c r="X23" s="35" t="s">
        <v>55</v>
      </c>
      <c r="Y23" s="36">
        <f t="shared" si="7"/>
        <v>78</v>
      </c>
      <c r="Z23" s="43"/>
      <c r="AA23" s="33"/>
      <c r="AB23" s="23">
        <v>78</v>
      </c>
      <c r="AC23" s="23"/>
      <c r="AD23" s="23"/>
      <c r="AE23" s="23"/>
      <c r="AF23" s="23"/>
      <c r="AG23" s="23"/>
      <c r="AH23" s="43"/>
      <c r="AI23" s="47"/>
      <c r="AJ23" s="48"/>
      <c r="AK23" s="48"/>
      <c r="AL23" s="48"/>
      <c r="AM23" s="48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50"/>
      <c r="AY23" s="48"/>
      <c r="AZ23" s="48"/>
      <c r="BA23" s="48"/>
      <c r="BB23" s="51"/>
    </row>
    <row r="24" spans="1:56" s="46" customFormat="1" ht="15.75" x14ac:dyDescent="0.25">
      <c r="A24" s="35" t="s">
        <v>56</v>
      </c>
      <c r="B24" s="31">
        <f t="shared" si="9"/>
        <v>0</v>
      </c>
      <c r="C24" s="32" t="e">
        <f t="shared" si="0"/>
        <v>#DIV/0!</v>
      </c>
      <c r="D24" s="87">
        <f t="shared" si="1"/>
        <v>0</v>
      </c>
      <c r="E24" s="32" t="e">
        <f t="shared" si="2"/>
        <v>#DIV/0!</v>
      </c>
      <c r="F24" s="33"/>
      <c r="G24" s="33"/>
      <c r="H24" s="33"/>
      <c r="I24" s="33"/>
      <c r="J24" s="33"/>
      <c r="K24" s="26"/>
      <c r="L24" s="33" t="e">
        <f t="shared" si="3"/>
        <v>#DIV/0!</v>
      </c>
      <c r="M24" s="34"/>
      <c r="N24" s="33" t="e">
        <f t="shared" si="4"/>
        <v>#DIV/0!</v>
      </c>
      <c r="O24" s="23"/>
      <c r="P24" s="32" t="e">
        <f t="shared" si="5"/>
        <v>#DIV/0!</v>
      </c>
      <c r="Q24" s="23"/>
      <c r="R24" s="32" t="e">
        <f t="shared" si="6"/>
        <v>#DIV/0!</v>
      </c>
      <c r="S24" s="33"/>
      <c r="T24" s="33"/>
      <c r="U24" s="23"/>
      <c r="V24" s="23"/>
      <c r="W24" s="23"/>
      <c r="X24" s="35" t="s">
        <v>56</v>
      </c>
      <c r="Y24" s="36">
        <f t="shared" si="7"/>
        <v>0</v>
      </c>
      <c r="Z24" s="43"/>
      <c r="AA24" s="33"/>
      <c r="AB24" s="23"/>
      <c r="AC24" s="23"/>
      <c r="AD24" s="23"/>
      <c r="AE24" s="23"/>
      <c r="AF24" s="23"/>
      <c r="AG24" s="23"/>
      <c r="AH24" s="43"/>
      <c r="AI24" s="47"/>
      <c r="AJ24" s="48"/>
      <c r="AK24" s="48"/>
      <c r="AL24" s="48"/>
      <c r="AM24" s="48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50"/>
      <c r="AY24" s="48"/>
      <c r="AZ24" s="48"/>
      <c r="BA24" s="48"/>
      <c r="BB24" s="51"/>
    </row>
    <row r="25" spans="1:56" s="46" customFormat="1" ht="15.75" x14ac:dyDescent="0.25">
      <c r="A25" s="35" t="s">
        <v>57</v>
      </c>
      <c r="B25" s="31">
        <f t="shared" si="9"/>
        <v>0</v>
      </c>
      <c r="C25" s="32">
        <f t="shared" si="0"/>
        <v>0</v>
      </c>
      <c r="D25" s="87">
        <f t="shared" si="1"/>
        <v>0</v>
      </c>
      <c r="E25" s="32" t="e">
        <f t="shared" si="2"/>
        <v>#DIV/0!</v>
      </c>
      <c r="F25" s="33"/>
      <c r="G25" s="33"/>
      <c r="H25" s="33"/>
      <c r="I25" s="33"/>
      <c r="J25" s="33"/>
      <c r="K25" s="26"/>
      <c r="L25" s="33">
        <f t="shared" si="3"/>
        <v>0</v>
      </c>
      <c r="M25" s="34"/>
      <c r="N25" s="33">
        <f t="shared" si="4"/>
        <v>0</v>
      </c>
      <c r="O25" s="23"/>
      <c r="P25" s="32" t="e">
        <f t="shared" si="5"/>
        <v>#DIV/0!</v>
      </c>
      <c r="Q25" s="23"/>
      <c r="R25" s="32" t="e">
        <f t="shared" si="6"/>
        <v>#DIV/0!</v>
      </c>
      <c r="S25" s="33"/>
      <c r="T25" s="33"/>
      <c r="U25" s="23"/>
      <c r="V25" s="23"/>
      <c r="W25" s="23"/>
      <c r="X25" s="35" t="s">
        <v>57</v>
      </c>
      <c r="Y25" s="36">
        <f t="shared" si="7"/>
        <v>115</v>
      </c>
      <c r="Z25" s="43"/>
      <c r="AA25" s="33"/>
      <c r="AB25" s="23">
        <v>100</v>
      </c>
      <c r="AC25" s="23">
        <v>15</v>
      </c>
      <c r="AD25" s="23"/>
      <c r="AE25" s="23"/>
      <c r="AF25" s="23"/>
      <c r="AG25" s="23"/>
      <c r="AH25" s="43"/>
      <c r="AI25" s="47"/>
      <c r="AJ25" s="48"/>
      <c r="AK25" s="48"/>
      <c r="AL25" s="48"/>
      <c r="AM25" s="48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50"/>
      <c r="AY25" s="48"/>
      <c r="AZ25" s="48"/>
      <c r="BA25" s="48"/>
      <c r="BB25" s="51"/>
    </row>
    <row r="26" spans="1:56" s="46" customFormat="1" ht="15.75" x14ac:dyDescent="0.25">
      <c r="A26" s="35" t="s">
        <v>58</v>
      </c>
      <c r="B26" s="31">
        <f t="shared" si="9"/>
        <v>0</v>
      </c>
      <c r="C26" s="32">
        <f t="shared" si="0"/>
        <v>0</v>
      </c>
      <c r="D26" s="87">
        <f t="shared" si="1"/>
        <v>0</v>
      </c>
      <c r="E26" s="32" t="e">
        <f t="shared" si="2"/>
        <v>#DIV/0!</v>
      </c>
      <c r="F26" s="33"/>
      <c r="G26" s="33"/>
      <c r="H26" s="33"/>
      <c r="I26" s="33"/>
      <c r="J26" s="33"/>
      <c r="K26" s="26"/>
      <c r="L26" s="33">
        <f t="shared" si="3"/>
        <v>0</v>
      </c>
      <c r="M26" s="34"/>
      <c r="N26" s="33" t="e">
        <f t="shared" si="4"/>
        <v>#DIV/0!</v>
      </c>
      <c r="O26" s="23"/>
      <c r="P26" s="32" t="e">
        <f t="shared" si="5"/>
        <v>#DIV/0!</v>
      </c>
      <c r="Q26" s="23"/>
      <c r="R26" s="32" t="e">
        <f t="shared" si="6"/>
        <v>#DIV/0!</v>
      </c>
      <c r="S26" s="33"/>
      <c r="T26" s="33"/>
      <c r="U26" s="23"/>
      <c r="V26" s="23"/>
      <c r="W26" s="23"/>
      <c r="X26" s="35" t="s">
        <v>58</v>
      </c>
      <c r="Y26" s="36">
        <f t="shared" si="7"/>
        <v>7</v>
      </c>
      <c r="Z26" s="43"/>
      <c r="AA26" s="33"/>
      <c r="AB26" s="23">
        <v>7</v>
      </c>
      <c r="AC26" s="23"/>
      <c r="AD26" s="23"/>
      <c r="AE26" s="23"/>
      <c r="AF26" s="23"/>
      <c r="AG26" s="23"/>
      <c r="AH26" s="43"/>
      <c r="AI26" s="47"/>
      <c r="AJ26" s="48"/>
      <c r="AK26" s="48"/>
      <c r="AL26" s="48"/>
      <c r="AM26" s="48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50"/>
      <c r="AY26" s="48"/>
      <c r="AZ26" s="48"/>
      <c r="BA26" s="48"/>
      <c r="BB26" s="51"/>
    </row>
    <row r="27" spans="1:56" s="46" customFormat="1" ht="15.75" x14ac:dyDescent="0.25">
      <c r="A27" s="35" t="s">
        <v>59</v>
      </c>
      <c r="B27" s="31">
        <f t="shared" si="9"/>
        <v>0</v>
      </c>
      <c r="C27" s="32">
        <f t="shared" si="0"/>
        <v>0</v>
      </c>
      <c r="D27" s="87">
        <f t="shared" si="1"/>
        <v>0</v>
      </c>
      <c r="E27" s="32" t="e">
        <f t="shared" si="2"/>
        <v>#DIV/0!</v>
      </c>
      <c r="F27" s="33"/>
      <c r="G27" s="33"/>
      <c r="H27" s="33"/>
      <c r="I27" s="33"/>
      <c r="J27" s="33"/>
      <c r="K27" s="26"/>
      <c r="L27" s="33">
        <f t="shared" si="3"/>
        <v>0</v>
      </c>
      <c r="M27" s="34"/>
      <c r="N27" s="33">
        <f t="shared" si="4"/>
        <v>0</v>
      </c>
      <c r="O27" s="23"/>
      <c r="P27" s="32" t="e">
        <f t="shared" si="5"/>
        <v>#DIV/0!</v>
      </c>
      <c r="Q27" s="23"/>
      <c r="R27" s="32" t="e">
        <f t="shared" si="6"/>
        <v>#DIV/0!</v>
      </c>
      <c r="S27" s="33"/>
      <c r="T27" s="33"/>
      <c r="U27" s="23"/>
      <c r="V27" s="23"/>
      <c r="W27" s="23"/>
      <c r="X27" s="35" t="s">
        <v>59</v>
      </c>
      <c r="Y27" s="36">
        <f t="shared" si="7"/>
        <v>66</v>
      </c>
      <c r="Z27" s="43"/>
      <c r="AA27" s="33"/>
      <c r="AB27" s="23">
        <v>50</v>
      </c>
      <c r="AC27" s="23">
        <v>16</v>
      </c>
      <c r="AD27" s="23"/>
      <c r="AE27" s="23"/>
      <c r="AF27" s="23"/>
      <c r="AG27" s="23"/>
      <c r="AH27" s="43"/>
      <c r="AI27" s="47"/>
      <c r="AJ27" s="48"/>
      <c r="AK27" s="48"/>
      <c r="AL27" s="48"/>
      <c r="AM27" s="48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50"/>
      <c r="AY27" s="48"/>
      <c r="AZ27" s="48"/>
      <c r="BA27" s="48"/>
      <c r="BB27" s="51"/>
    </row>
    <row r="28" spans="1:56" s="46" customFormat="1" ht="15.75" x14ac:dyDescent="0.25">
      <c r="A28" s="35" t="s">
        <v>61</v>
      </c>
      <c r="B28" s="31">
        <f t="shared" si="9"/>
        <v>0</v>
      </c>
      <c r="C28" s="32" t="e">
        <f t="shared" si="0"/>
        <v>#DIV/0!</v>
      </c>
      <c r="D28" s="87">
        <f t="shared" si="1"/>
        <v>0</v>
      </c>
      <c r="E28" s="32" t="e">
        <f t="shared" si="2"/>
        <v>#DIV/0!</v>
      </c>
      <c r="F28" s="33"/>
      <c r="G28" s="33"/>
      <c r="H28" s="33"/>
      <c r="I28" s="33"/>
      <c r="J28" s="33"/>
      <c r="K28" s="26"/>
      <c r="L28" s="33" t="e">
        <f t="shared" si="3"/>
        <v>#DIV/0!</v>
      </c>
      <c r="M28" s="34"/>
      <c r="N28" s="33" t="e">
        <f t="shared" si="4"/>
        <v>#DIV/0!</v>
      </c>
      <c r="O28" s="23"/>
      <c r="P28" s="32" t="e">
        <f t="shared" si="5"/>
        <v>#DIV/0!</v>
      </c>
      <c r="Q28" s="23"/>
      <c r="R28" s="32" t="e">
        <f t="shared" si="6"/>
        <v>#DIV/0!</v>
      </c>
      <c r="S28" s="33"/>
      <c r="T28" s="33"/>
      <c r="U28" s="23"/>
      <c r="V28" s="23"/>
      <c r="W28" s="23"/>
      <c r="X28" s="35" t="s">
        <v>61</v>
      </c>
      <c r="Y28" s="36">
        <f t="shared" si="7"/>
        <v>0</v>
      </c>
      <c r="Z28" s="43"/>
      <c r="AA28" s="33"/>
      <c r="AB28" s="23"/>
      <c r="AC28" s="23"/>
      <c r="AD28" s="23"/>
      <c r="AE28" s="23"/>
      <c r="AF28" s="23"/>
      <c r="AG28" s="23"/>
      <c r="AH28" s="43"/>
      <c r="AI28" s="47"/>
      <c r="AJ28" s="48"/>
      <c r="AK28" s="48"/>
      <c r="AL28" s="48"/>
      <c r="AM28" s="48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50"/>
      <c r="AY28" s="48"/>
      <c r="AZ28" s="48"/>
      <c r="BA28" s="48"/>
      <c r="BB28" s="51"/>
    </row>
    <row r="29" spans="1:56" s="29" customFormat="1" ht="15.75" x14ac:dyDescent="0.25">
      <c r="A29" s="30"/>
      <c r="B29" s="31">
        <f t="shared" si="9"/>
        <v>0</v>
      </c>
      <c r="C29" s="32" t="e">
        <f t="shared" si="0"/>
        <v>#DIV/0!</v>
      </c>
      <c r="D29" s="87">
        <f t="shared" si="1"/>
        <v>0</v>
      </c>
      <c r="E29" s="32" t="e">
        <f t="shared" si="2"/>
        <v>#DIV/0!</v>
      </c>
      <c r="F29" s="33"/>
      <c r="G29" s="33"/>
      <c r="H29" s="33"/>
      <c r="I29" s="33"/>
      <c r="J29" s="33"/>
      <c r="K29" s="26"/>
      <c r="L29" s="33" t="e">
        <f t="shared" si="3"/>
        <v>#DIV/0!</v>
      </c>
      <c r="M29" s="34"/>
      <c r="N29" s="33" t="e">
        <f t="shared" si="4"/>
        <v>#DIV/0!</v>
      </c>
      <c r="O29" s="23"/>
      <c r="P29" s="32" t="e">
        <f t="shared" si="5"/>
        <v>#DIV/0!</v>
      </c>
      <c r="Q29" s="23"/>
      <c r="R29" s="33" t="e">
        <f t="shared" si="6"/>
        <v>#DIV/0!</v>
      </c>
      <c r="S29" s="33"/>
      <c r="T29" s="33"/>
      <c r="U29" s="23"/>
      <c r="V29" s="23"/>
      <c r="W29" s="23"/>
      <c r="X29" s="35"/>
      <c r="Y29" s="36">
        <f t="shared" si="7"/>
        <v>0</v>
      </c>
      <c r="Z29" s="43"/>
      <c r="AA29" s="33"/>
      <c r="AB29" s="23"/>
      <c r="AC29" s="23"/>
      <c r="AD29" s="23"/>
      <c r="AE29" s="23"/>
      <c r="AF29" s="23"/>
      <c r="AG29" s="23"/>
      <c r="AH29" s="43"/>
      <c r="AI29" s="37"/>
      <c r="AJ29" s="9"/>
      <c r="AK29" s="9"/>
      <c r="AL29" s="9"/>
      <c r="AM29" s="9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9"/>
      <c r="AY29" s="9"/>
      <c r="AZ29" s="9"/>
      <c r="BA29" s="9"/>
      <c r="BB29" s="41"/>
    </row>
    <row r="30" spans="1:56" s="52" customFormat="1" ht="21.6" customHeight="1" x14ac:dyDescent="0.25">
      <c r="A30" s="53" t="s">
        <v>64</v>
      </c>
      <c r="B30" s="31">
        <f t="shared" si="9"/>
        <v>209</v>
      </c>
      <c r="C30" s="32">
        <f t="shared" si="0"/>
        <v>0.66583135097181101</v>
      </c>
      <c r="D30" s="31">
        <f t="shared" si="1"/>
        <v>209</v>
      </c>
      <c r="E30" s="54">
        <f t="shared" si="2"/>
        <v>0.84567451646839853</v>
      </c>
      <c r="F30" s="31">
        <f t="shared" ref="F30:K30" si="10">SUM(F6:F29)</f>
        <v>0</v>
      </c>
      <c r="G30" s="31">
        <f t="shared" si="10"/>
        <v>209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55">
        <f t="shared" si="10"/>
        <v>0</v>
      </c>
      <c r="L30" s="31">
        <f t="shared" si="3"/>
        <v>0</v>
      </c>
      <c r="M30" s="55">
        <f>SUM(M6:M29)</f>
        <v>0</v>
      </c>
      <c r="N30" s="31">
        <f t="shared" si="4"/>
        <v>0</v>
      </c>
      <c r="O30" s="78">
        <f>SUM(O6:O29)</f>
        <v>0</v>
      </c>
      <c r="P30" s="54">
        <f t="shared" si="5"/>
        <v>0</v>
      </c>
      <c r="Q30" s="31">
        <f>SUM(Q6:Q29)</f>
        <v>0</v>
      </c>
      <c r="R30" s="31">
        <f t="shared" si="6"/>
        <v>0</v>
      </c>
      <c r="S30" s="31">
        <f>SUM(S6:S29)</f>
        <v>0</v>
      </c>
      <c r="T30" s="31">
        <f>SUM(T6:T29)</f>
        <v>0</v>
      </c>
      <c r="U30" s="31">
        <f>SUM(U6:U29)</f>
        <v>0</v>
      </c>
      <c r="V30" s="31">
        <f>SUM(V6:V29)</f>
        <v>0</v>
      </c>
      <c r="W30" s="31">
        <f>SUM(W6:W29)</f>
        <v>35</v>
      </c>
      <c r="X30" s="56" t="s">
        <v>35</v>
      </c>
      <c r="Y30" s="36">
        <f t="shared" si="7"/>
        <v>31389.33</v>
      </c>
      <c r="Z30" s="36">
        <f t="shared" ref="Z30:AH30" si="11">SUM(Z6:Z29)</f>
        <v>24714</v>
      </c>
      <c r="AA30" s="36">
        <f t="shared" si="11"/>
        <v>0</v>
      </c>
      <c r="AB30" s="36">
        <f>SUM(AB6:AB29)</f>
        <v>478.33</v>
      </c>
      <c r="AC30" s="36">
        <f t="shared" si="11"/>
        <v>93</v>
      </c>
      <c r="AD30" s="36">
        <f t="shared" si="11"/>
        <v>1664</v>
      </c>
      <c r="AE30" s="36">
        <f t="shared" si="11"/>
        <v>3008</v>
      </c>
      <c r="AF30" s="36">
        <f t="shared" si="11"/>
        <v>600</v>
      </c>
      <c r="AG30" s="36">
        <f t="shared" si="11"/>
        <v>832</v>
      </c>
      <c r="AH30" s="36">
        <f t="shared" si="11"/>
        <v>4825</v>
      </c>
      <c r="AI30" s="57"/>
      <c r="AN30" s="45"/>
      <c r="AO30" s="45"/>
      <c r="AP30" s="45"/>
      <c r="AQ30" s="45"/>
      <c r="AR30" s="45"/>
      <c r="AS30" s="45"/>
      <c r="AT30" s="45"/>
      <c r="AU30" s="45"/>
      <c r="AV30" s="45"/>
      <c r="AW30" s="45"/>
    </row>
    <row r="31" spans="1:56" s="39" customFormat="1" ht="31.9" customHeight="1" x14ac:dyDescent="0.25">
      <c r="A31" s="58" t="s">
        <v>36</v>
      </c>
      <c r="B31" s="33">
        <v>345</v>
      </c>
      <c r="C31" s="33">
        <v>1.1278932914868576</v>
      </c>
      <c r="D31" s="33">
        <v>242</v>
      </c>
      <c r="E31" s="33">
        <v>0.95339400386085171</v>
      </c>
      <c r="F31" s="33">
        <v>0</v>
      </c>
      <c r="G31" s="33">
        <v>242</v>
      </c>
      <c r="H31" s="33">
        <v>0</v>
      </c>
      <c r="I31" s="33">
        <v>0</v>
      </c>
      <c r="J31" s="33">
        <v>0</v>
      </c>
      <c r="K31" s="42">
        <v>0</v>
      </c>
      <c r="L31" s="33">
        <v>0</v>
      </c>
      <c r="M31" s="42">
        <v>0</v>
      </c>
      <c r="N31" s="77">
        <v>0</v>
      </c>
      <c r="O31" s="80">
        <v>0</v>
      </c>
      <c r="P31" s="39">
        <v>0</v>
      </c>
      <c r="Q31" s="33">
        <v>103</v>
      </c>
      <c r="R31" s="32">
        <v>5.2956298200514142</v>
      </c>
      <c r="S31" s="33">
        <v>0</v>
      </c>
      <c r="T31" s="33">
        <v>0</v>
      </c>
      <c r="U31" s="33">
        <v>0</v>
      </c>
      <c r="V31" s="33">
        <v>0</v>
      </c>
      <c r="W31" s="33">
        <v>80</v>
      </c>
      <c r="X31" s="5"/>
      <c r="Y31" s="5"/>
      <c r="Z31" s="6"/>
      <c r="AA31" s="12"/>
      <c r="AB31" s="59"/>
      <c r="AC31" s="5"/>
      <c r="AD31" s="5"/>
      <c r="AE31" s="5"/>
      <c r="AF31" s="5"/>
      <c r="AG31" s="5"/>
      <c r="AH31" s="5"/>
      <c r="AI31" s="60"/>
    </row>
    <row r="32" spans="1:56" s="61" customFormat="1" ht="21.75" customHeight="1" x14ac:dyDescent="0.25">
      <c r="A32" s="62" t="s">
        <v>37</v>
      </c>
      <c r="B32" s="63">
        <f>B30-B31</f>
        <v>-136</v>
      </c>
      <c r="C32" s="31"/>
      <c r="D32" s="31">
        <f>F32+G32+H32+J32</f>
        <v>-33</v>
      </c>
      <c r="E32" s="31">
        <f t="shared" ref="E32:J32" si="12">E30-E31</f>
        <v>-0.10771948739245318</v>
      </c>
      <c r="F32" s="31">
        <f t="shared" si="12"/>
        <v>0</v>
      </c>
      <c r="G32" s="31">
        <f t="shared" si="12"/>
        <v>-33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55">
        <f>K30-K31</f>
        <v>0</v>
      </c>
      <c r="L32" s="33"/>
      <c r="M32" s="55">
        <f>M30-M31</f>
        <v>0</v>
      </c>
      <c r="N32" s="33"/>
      <c r="O32" s="79">
        <f>O30-Q31</f>
        <v>-103</v>
      </c>
      <c r="P32" s="33"/>
      <c r="Q32" s="31" t="e">
        <f>Q30-#REF!</f>
        <v>#REF!</v>
      </c>
      <c r="R32" s="33"/>
      <c r="S32" s="31">
        <f>S30-S31</f>
        <v>0</v>
      </c>
      <c r="T32" s="31">
        <f>T30-T31</f>
        <v>0</v>
      </c>
      <c r="U32" s="31">
        <f>U30-U31</f>
        <v>0</v>
      </c>
      <c r="V32" s="31">
        <f>V30-V31</f>
        <v>0</v>
      </c>
      <c r="W32" s="31">
        <f>W30-W31</f>
        <v>-45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64"/>
      <c r="AJ32" s="64"/>
      <c r="AK32" s="65"/>
      <c r="AL32" s="65"/>
      <c r="AM32" s="65"/>
      <c r="AN32" s="65"/>
      <c r="AO32" s="348"/>
      <c r="AP32" s="348"/>
      <c r="AQ32" s="348"/>
      <c r="AR32" s="348"/>
      <c r="AS32" s="348"/>
      <c r="AT32" s="348"/>
      <c r="AU32" s="65"/>
      <c r="AV32" s="65"/>
      <c r="AW32" s="65"/>
      <c r="AX32" s="65"/>
      <c r="AY32" s="65"/>
      <c r="AZ32" s="65"/>
      <c r="BA32" s="65"/>
      <c r="BB32" s="65"/>
      <c r="BC32" s="65"/>
      <c r="BD32" s="65"/>
    </row>
    <row r="33" spans="2:36" customFormat="1" x14ac:dyDescent="0.2">
      <c r="B33" s="66"/>
      <c r="C33" s="67"/>
      <c r="D33" s="66"/>
      <c r="E33" s="1"/>
      <c r="F33" s="1"/>
      <c r="G33" s="1"/>
      <c r="H33" s="1"/>
      <c r="I33" s="1"/>
      <c r="J33" s="1"/>
      <c r="K33" s="1"/>
      <c r="L33" s="3"/>
      <c r="M33" s="1"/>
      <c r="N33" s="1"/>
      <c r="O33" s="1"/>
      <c r="P33" s="1"/>
      <c r="Q33" s="68"/>
      <c r="R33" s="68"/>
      <c r="S33" s="68"/>
      <c r="T33" s="68"/>
      <c r="U33" s="1"/>
      <c r="V33" s="1"/>
      <c r="W33" s="1"/>
      <c r="X33" s="1"/>
      <c r="Y33" s="1"/>
      <c r="Z33" s="69"/>
      <c r="AA33" s="1"/>
      <c r="AB33" s="1"/>
      <c r="AC33" s="1"/>
      <c r="AD33" s="1"/>
      <c r="AE33" s="1"/>
      <c r="AF33" s="1"/>
      <c r="AG33" s="1"/>
      <c r="AH33" s="1"/>
    </row>
    <row r="34" spans="2:36" customFormat="1" x14ac:dyDescent="0.2">
      <c r="B34" s="2"/>
      <c r="C34" s="1"/>
      <c r="D34" s="2"/>
      <c r="E34" s="1"/>
      <c r="F34" s="1"/>
      <c r="G34" s="1"/>
      <c r="H34" s="1"/>
      <c r="I34" s="1"/>
      <c r="J34" s="1"/>
      <c r="K34" s="1"/>
      <c r="L34" s="3"/>
      <c r="M34" s="1"/>
      <c r="N34" s="1"/>
      <c r="O34" s="70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  <c r="AA34" s="1"/>
      <c r="AB34" s="1"/>
      <c r="AC34" s="1"/>
      <c r="AD34" s="1"/>
      <c r="AE34" s="1"/>
      <c r="AF34" s="1"/>
      <c r="AG34" s="1"/>
      <c r="AH34" s="1"/>
    </row>
    <row r="35" spans="2:36" customFormat="1" x14ac:dyDescent="0.2">
      <c r="B35" s="2"/>
      <c r="C35" s="1"/>
      <c r="D35" s="2"/>
      <c r="E35" s="1"/>
      <c r="F35" s="1"/>
      <c r="G35" s="1"/>
      <c r="H35" s="1"/>
      <c r="I35" s="1"/>
      <c r="J35" s="1"/>
      <c r="K35" s="1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2:36" customFormat="1" x14ac:dyDescent="0.2">
      <c r="B36" s="2"/>
      <c r="C36" s="1"/>
      <c r="D36" s="2"/>
      <c r="E36" s="1"/>
      <c r="F36" s="1"/>
      <c r="G36" s="1"/>
      <c r="H36" s="1"/>
      <c r="I36" s="1"/>
      <c r="J36" s="1"/>
      <c r="K36" s="1"/>
      <c r="L36" s="3"/>
      <c r="M36" s="1"/>
      <c r="N36" s="1"/>
      <c r="O36" s="1"/>
      <c r="P36" s="1"/>
      <c r="Q36" s="70"/>
      <c r="R36" s="1"/>
      <c r="S36" s="1"/>
      <c r="T36" s="1"/>
      <c r="U36" s="1"/>
      <c r="V36" s="1"/>
      <c r="W36" s="1"/>
      <c r="X36" s="1"/>
      <c r="Y36" s="1"/>
      <c r="Z36" s="4"/>
      <c r="AA36" s="1"/>
      <c r="AB36" s="1"/>
      <c r="AC36" s="1"/>
      <c r="AD36" s="1"/>
      <c r="AE36" s="1"/>
      <c r="AF36" s="1"/>
      <c r="AG36" s="1"/>
      <c r="AH36" s="1"/>
    </row>
    <row r="38" spans="2:36" customFormat="1" x14ac:dyDescent="0.2">
      <c r="B38" s="2"/>
      <c r="C38" s="1"/>
      <c r="D38" s="2"/>
      <c r="E38" s="1"/>
      <c r="F38" s="1"/>
      <c r="G38" s="1"/>
      <c r="H38" s="1"/>
      <c r="I38" s="1"/>
      <c r="J38" s="1"/>
      <c r="K38" s="1"/>
      <c r="L38" s="3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  <c r="AA38" s="1"/>
      <c r="AB38" s="1"/>
      <c r="AC38" s="1"/>
      <c r="AD38" s="1"/>
      <c r="AE38" s="68"/>
      <c r="AF38" s="68"/>
      <c r="AG38" s="68"/>
      <c r="AH38" s="68"/>
    </row>
    <row r="39" spans="2:36" customFormat="1" x14ac:dyDescent="0.2">
      <c r="B39" s="2"/>
      <c r="C39" s="1"/>
      <c r="D39" s="2"/>
      <c r="E39" s="1"/>
      <c r="F39" s="1"/>
      <c r="G39" s="1"/>
      <c r="H39" s="1"/>
      <c r="I39" s="1"/>
      <c r="J39" s="1"/>
      <c r="K39" s="1"/>
      <c r="L39" s="3"/>
      <c r="M39" s="1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" right="0" top="0.15748031496062992" bottom="0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zoomScaleNormal="100" workbookViewId="0">
      <selection activeCell="G20" sqref="G20"/>
    </sheetView>
  </sheetViews>
  <sheetFormatPr defaultColWidth="8.7109375" defaultRowHeight="12.75" x14ac:dyDescent="0.2"/>
  <cols>
    <col min="1" max="1" width="26.85546875" style="1" customWidth="1"/>
    <col min="2" max="2" width="8.140625" style="2" customWidth="1"/>
    <col min="3" max="3" width="8" style="1" customWidth="1"/>
    <col min="4" max="4" width="8.5703125" style="2" customWidth="1"/>
    <col min="5" max="5" width="7.85546875" style="1" customWidth="1"/>
    <col min="6" max="6" width="9.42578125" style="1" customWidth="1"/>
    <col min="7" max="7" width="8.7109375" style="1" customWidth="1"/>
    <col min="8" max="8" width="7.5703125" style="1" customWidth="1"/>
    <col min="9" max="9" width="10.5703125" style="1" customWidth="1"/>
    <col min="10" max="10" width="8.7109375" style="1" customWidth="1"/>
    <col min="11" max="11" width="7" style="1" customWidth="1"/>
    <col min="12" max="12" width="9" style="3" customWidth="1"/>
    <col min="13" max="13" width="7.7109375" style="1" customWidth="1"/>
    <col min="14" max="14" width="7" style="1" customWidth="1"/>
    <col min="15" max="16" width="6.7109375" style="1" customWidth="1"/>
    <col min="17" max="17" width="7" style="1" customWidth="1"/>
    <col min="18" max="18" width="8.28515625" style="1" customWidth="1"/>
    <col min="19" max="19" width="7.140625" style="1" customWidth="1"/>
    <col min="20" max="20" width="10.85546875" style="1" customWidth="1"/>
    <col min="21" max="21" width="8.28515625" style="1" customWidth="1"/>
    <col min="22" max="22" width="9.5703125" style="1" customWidth="1"/>
    <col min="23" max="23" width="14.7109375" style="1" customWidth="1"/>
    <col min="24" max="24" width="26.140625" style="1" customWidth="1"/>
    <col min="25" max="25" width="12.85546875" style="1" customWidth="1"/>
    <col min="26" max="26" width="17.42578125" style="4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5"/>
      <c r="B1" s="6"/>
      <c r="C1" s="5"/>
      <c r="D1" s="5"/>
      <c r="E1" s="5"/>
      <c r="F1" s="323" t="s">
        <v>0</v>
      </c>
      <c r="G1" s="323"/>
      <c r="H1" s="323"/>
      <c r="I1" s="323"/>
      <c r="J1" s="323"/>
      <c r="K1" s="323"/>
      <c r="L1" s="323"/>
      <c r="M1" s="323"/>
      <c r="N1" s="5"/>
      <c r="O1" s="335"/>
      <c r="P1" s="336"/>
      <c r="Q1" s="336"/>
      <c r="R1" s="336"/>
      <c r="S1" s="336"/>
      <c r="T1" s="336"/>
      <c r="U1" s="336"/>
      <c r="V1" s="336"/>
      <c r="W1" s="95"/>
      <c r="X1" s="5"/>
      <c r="Y1" s="5"/>
      <c r="Z1" s="6"/>
      <c r="AA1" s="5"/>
      <c r="AB1" s="5"/>
      <c r="AC1" s="5"/>
      <c r="AD1" s="5"/>
      <c r="AE1" s="5"/>
      <c r="AF1" s="5"/>
      <c r="AG1" s="5"/>
      <c r="AH1" s="5"/>
      <c r="AI1" s="9"/>
      <c r="AJ1" s="9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6" ht="20.25" customHeight="1" x14ac:dyDescent="0.25">
      <c r="A2" s="5"/>
      <c r="B2" s="11"/>
      <c r="C2" s="12" t="s">
        <v>1</v>
      </c>
      <c r="D2" s="94"/>
      <c r="E2" s="13"/>
      <c r="F2" s="13"/>
      <c r="G2" s="328" t="s">
        <v>67</v>
      </c>
      <c r="H2" s="329"/>
      <c r="I2" s="329"/>
      <c r="J2" s="329"/>
      <c r="K2" s="329"/>
      <c r="L2" s="330"/>
      <c r="M2" s="14"/>
      <c r="N2" s="94"/>
      <c r="O2" s="337"/>
      <c r="P2" s="338"/>
      <c r="Q2" s="338"/>
      <c r="R2" s="338"/>
      <c r="S2" s="338"/>
      <c r="T2" s="338"/>
      <c r="U2" s="338"/>
      <c r="V2" s="339"/>
      <c r="W2" s="95"/>
      <c r="X2" s="327" t="s">
        <v>2</v>
      </c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9"/>
      <c r="AJ2" s="9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6" ht="19.899999999999999" customHeight="1" x14ac:dyDescent="0.2">
      <c r="A3" s="324" t="s">
        <v>3</v>
      </c>
      <c r="B3" s="324" t="s">
        <v>4</v>
      </c>
      <c r="C3" s="343"/>
      <c r="D3" s="324" t="s">
        <v>5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2"/>
      <c r="U3" s="324" t="s">
        <v>6</v>
      </c>
      <c r="V3" s="324" t="s">
        <v>7</v>
      </c>
      <c r="W3" s="324" t="s">
        <v>8</v>
      </c>
      <c r="X3" s="340" t="s">
        <v>3</v>
      </c>
      <c r="Y3" s="324" t="s">
        <v>9</v>
      </c>
      <c r="Z3" s="324" t="s">
        <v>10</v>
      </c>
      <c r="AA3" s="324" t="s">
        <v>11</v>
      </c>
      <c r="AB3" s="324" t="s">
        <v>12</v>
      </c>
      <c r="AC3" s="324" t="s">
        <v>13</v>
      </c>
      <c r="AD3" s="324" t="s">
        <v>14</v>
      </c>
      <c r="AE3" s="324" t="s">
        <v>15</v>
      </c>
      <c r="AF3" s="324" t="s">
        <v>16</v>
      </c>
      <c r="AG3" s="324" t="s">
        <v>17</v>
      </c>
      <c r="AH3" s="324" t="s">
        <v>18</v>
      </c>
      <c r="AI3" s="9"/>
      <c r="AJ3" s="9"/>
      <c r="AK3" s="10"/>
      <c r="AL3" s="10"/>
      <c r="AM3" s="10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10"/>
      <c r="AY3" s="10"/>
      <c r="AZ3" s="10"/>
      <c r="BA3" s="10"/>
      <c r="BB3" s="10"/>
    </row>
    <row r="4" spans="1:56" s="16" customFormat="1" ht="67.5" customHeight="1" x14ac:dyDescent="0.2">
      <c r="A4" s="325"/>
      <c r="B4" s="344"/>
      <c r="C4" s="345"/>
      <c r="D4" s="333" t="s">
        <v>19</v>
      </c>
      <c r="E4" s="334"/>
      <c r="F4" s="324" t="s">
        <v>20</v>
      </c>
      <c r="G4" s="331"/>
      <c r="H4" s="331"/>
      <c r="I4" s="331"/>
      <c r="J4" s="332"/>
      <c r="K4" s="333" t="s">
        <v>21</v>
      </c>
      <c r="L4" s="334"/>
      <c r="M4" s="333" t="s">
        <v>22</v>
      </c>
      <c r="N4" s="334"/>
      <c r="O4" s="324" t="s">
        <v>23</v>
      </c>
      <c r="P4" s="332"/>
      <c r="Q4" s="324" t="s">
        <v>15</v>
      </c>
      <c r="R4" s="332"/>
      <c r="S4" s="93" t="s">
        <v>24</v>
      </c>
      <c r="T4" s="93" t="s">
        <v>16</v>
      </c>
      <c r="U4" s="325"/>
      <c r="V4" s="325"/>
      <c r="W4" s="325"/>
      <c r="X4" s="341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49"/>
      <c r="AJ4" s="349"/>
      <c r="AK4" s="10"/>
      <c r="AL4" s="10"/>
      <c r="AM4" s="10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10"/>
      <c r="AY4" s="10"/>
      <c r="AZ4" s="10"/>
      <c r="BA4" s="10"/>
      <c r="BB4" s="19"/>
      <c r="BC4" s="19"/>
      <c r="BD4" s="19"/>
    </row>
    <row r="5" spans="1:56" s="20" customFormat="1" ht="43.9" customHeight="1" x14ac:dyDescent="0.2">
      <c r="A5" s="326"/>
      <c r="B5" s="21" t="s">
        <v>25</v>
      </c>
      <c r="C5" s="22" t="s">
        <v>26</v>
      </c>
      <c r="D5" s="23" t="s">
        <v>25</v>
      </c>
      <c r="E5" s="24" t="s">
        <v>26</v>
      </c>
      <c r="F5" s="25" t="s">
        <v>27</v>
      </c>
      <c r="G5" s="25" t="s">
        <v>28</v>
      </c>
      <c r="H5" s="22" t="s">
        <v>29</v>
      </c>
      <c r="I5" s="23" t="s">
        <v>30</v>
      </c>
      <c r="J5" s="23" t="s">
        <v>31</v>
      </c>
      <c r="K5" s="26" t="s">
        <v>25</v>
      </c>
      <c r="L5" s="23" t="s">
        <v>32</v>
      </c>
      <c r="M5" s="26" t="s">
        <v>25</v>
      </c>
      <c r="N5" s="23" t="s">
        <v>32</v>
      </c>
      <c r="O5" s="23" t="s">
        <v>25</v>
      </c>
      <c r="P5" s="23" t="s">
        <v>32</v>
      </c>
      <c r="Q5" s="23" t="s">
        <v>25</v>
      </c>
      <c r="R5" s="23" t="s">
        <v>33</v>
      </c>
      <c r="S5" s="23"/>
      <c r="T5" s="23" t="s">
        <v>25</v>
      </c>
      <c r="U5" s="326"/>
      <c r="V5" s="326"/>
      <c r="W5" s="326"/>
      <c r="X5" s="342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27"/>
      <c r="AJ5" s="92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28"/>
      <c r="BB5" s="19"/>
    </row>
    <row r="6" spans="1:56" s="29" customFormat="1" ht="16.5" customHeight="1" x14ac:dyDescent="0.25">
      <c r="A6" s="30" t="s">
        <v>38</v>
      </c>
      <c r="B6" s="31">
        <f>D6+K6+M6+O6+Q6+T6+S6</f>
        <v>0</v>
      </c>
      <c r="C6" s="32">
        <f t="shared" ref="C6:C30" si="0">B6/Y6*100</f>
        <v>0</v>
      </c>
      <c r="D6" s="91">
        <f t="shared" ref="D6:D30" si="1">F6+G6+H6+I6+J6</f>
        <v>0</v>
      </c>
      <c r="E6" s="32">
        <f t="shared" ref="E6:E30" si="2">D6/Z6*100</f>
        <v>0</v>
      </c>
      <c r="F6" s="33"/>
      <c r="G6" s="33"/>
      <c r="H6" s="33"/>
      <c r="I6" s="33"/>
      <c r="J6" s="33"/>
      <c r="K6" s="26"/>
      <c r="L6" s="33" t="e">
        <f t="shared" ref="L6:L30" si="3">K6/AB6*100</f>
        <v>#DIV/0!</v>
      </c>
      <c r="M6" s="34"/>
      <c r="N6" s="32" t="e">
        <f t="shared" ref="N6:N30" si="4">M6/AC6*100</f>
        <v>#DIV/0!</v>
      </c>
      <c r="O6" s="23"/>
      <c r="P6" s="32">
        <f t="shared" ref="P6:P30" si="5">O6/AD6*100</f>
        <v>0</v>
      </c>
      <c r="Q6" s="23"/>
      <c r="R6" s="32">
        <f t="shared" ref="R6:R30" si="6">Q6/AE6*100</f>
        <v>0</v>
      </c>
      <c r="S6" s="33"/>
      <c r="T6" s="33"/>
      <c r="U6" s="23"/>
      <c r="V6" s="23"/>
      <c r="W6" s="23"/>
      <c r="X6" s="35" t="s">
        <v>38</v>
      </c>
      <c r="Y6" s="36">
        <f t="shared" ref="Y6:Y30" si="7">SUM(Z6:AG6)</f>
        <v>1449</v>
      </c>
      <c r="Z6" s="23">
        <v>964</v>
      </c>
      <c r="AA6" s="33"/>
      <c r="AB6" s="23"/>
      <c r="AC6" s="23"/>
      <c r="AD6" s="23">
        <v>96</v>
      </c>
      <c r="AE6" s="23">
        <v>189</v>
      </c>
      <c r="AF6" s="23"/>
      <c r="AG6" s="23">
        <v>200</v>
      </c>
      <c r="AH6" s="23">
        <v>247</v>
      </c>
      <c r="AI6" s="37"/>
      <c r="AJ6" s="9"/>
      <c r="AK6" s="9"/>
      <c r="AL6" s="9"/>
      <c r="AM6" s="9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9"/>
      <c r="AZ6" s="9"/>
      <c r="BA6" s="9"/>
      <c r="BB6" s="40"/>
    </row>
    <row r="7" spans="1:56" s="29" customFormat="1" ht="15.75" x14ac:dyDescent="0.25">
      <c r="A7" s="30" t="s">
        <v>39</v>
      </c>
      <c r="B7" s="31">
        <f t="shared" ref="B7:B8" si="8">D7+K7+M7+O7+Q7+T7+S7</f>
        <v>0</v>
      </c>
      <c r="C7" s="32">
        <f t="shared" si="0"/>
        <v>0</v>
      </c>
      <c r="D7" s="91">
        <f t="shared" si="1"/>
        <v>0</v>
      </c>
      <c r="E7" s="32">
        <f t="shared" si="2"/>
        <v>0</v>
      </c>
      <c r="F7" s="33"/>
      <c r="G7" s="33"/>
      <c r="H7" s="33"/>
      <c r="I7" s="33"/>
      <c r="J7" s="33"/>
      <c r="K7" s="26"/>
      <c r="L7" s="33" t="e">
        <f t="shared" si="3"/>
        <v>#DIV/0!</v>
      </c>
      <c r="M7" s="34"/>
      <c r="N7" s="32" t="e">
        <f t="shared" si="4"/>
        <v>#DIV/0!</v>
      </c>
      <c r="O7" s="23"/>
      <c r="P7" s="32">
        <f t="shared" si="5"/>
        <v>0</v>
      </c>
      <c r="Q7" s="23"/>
      <c r="R7" s="32">
        <f t="shared" si="6"/>
        <v>0</v>
      </c>
      <c r="S7" s="33"/>
      <c r="T7" s="33"/>
      <c r="U7" s="23"/>
      <c r="V7" s="23"/>
      <c r="W7" s="23"/>
      <c r="X7" s="35" t="s">
        <v>39</v>
      </c>
      <c r="Y7" s="36">
        <f t="shared" si="7"/>
        <v>2032</v>
      </c>
      <c r="Z7" s="23">
        <v>1430</v>
      </c>
      <c r="AA7" s="33"/>
      <c r="AB7" s="23"/>
      <c r="AC7" s="23"/>
      <c r="AD7" s="23">
        <v>260</v>
      </c>
      <c r="AE7" s="23">
        <v>142</v>
      </c>
      <c r="AF7" s="23"/>
      <c r="AG7" s="23">
        <v>200</v>
      </c>
      <c r="AH7" s="23">
        <v>458</v>
      </c>
      <c r="AI7" s="37"/>
      <c r="AJ7" s="9"/>
      <c r="AK7" s="9"/>
      <c r="AL7" s="9"/>
      <c r="AM7" s="9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9"/>
      <c r="AZ7" s="9"/>
      <c r="BA7" s="9"/>
      <c r="BB7" s="40"/>
    </row>
    <row r="8" spans="1:56" s="29" customFormat="1" ht="15.75" x14ac:dyDescent="0.25">
      <c r="A8" s="30" t="s">
        <v>40</v>
      </c>
      <c r="B8" s="31">
        <f t="shared" si="8"/>
        <v>0</v>
      </c>
      <c r="C8" s="32">
        <f t="shared" si="0"/>
        <v>0</v>
      </c>
      <c r="D8" s="91">
        <f t="shared" si="1"/>
        <v>0</v>
      </c>
      <c r="E8" s="32">
        <f t="shared" si="2"/>
        <v>0</v>
      </c>
      <c r="F8" s="33"/>
      <c r="G8" s="33"/>
      <c r="H8" s="33"/>
      <c r="I8" s="33"/>
      <c r="J8" s="33"/>
      <c r="K8" s="26"/>
      <c r="L8" s="33" t="e">
        <f t="shared" si="3"/>
        <v>#DIV/0!</v>
      </c>
      <c r="M8" s="34"/>
      <c r="N8" s="32" t="e">
        <f t="shared" si="4"/>
        <v>#DIV/0!</v>
      </c>
      <c r="O8" s="23"/>
      <c r="P8" s="32" t="e">
        <f t="shared" si="5"/>
        <v>#DIV/0!</v>
      </c>
      <c r="Q8" s="23"/>
      <c r="R8" s="32">
        <f t="shared" si="6"/>
        <v>0</v>
      </c>
      <c r="S8" s="33"/>
      <c r="T8" s="33"/>
      <c r="U8" s="23"/>
      <c r="V8" s="23"/>
      <c r="W8" s="23"/>
      <c r="X8" s="35" t="s">
        <v>40</v>
      </c>
      <c r="Y8" s="36">
        <f t="shared" si="7"/>
        <v>1077</v>
      </c>
      <c r="Z8" s="23">
        <v>834</v>
      </c>
      <c r="AA8" s="33"/>
      <c r="AB8" s="23"/>
      <c r="AC8" s="23"/>
      <c r="AD8" s="23"/>
      <c r="AE8" s="23">
        <v>143</v>
      </c>
      <c r="AF8" s="23">
        <v>100</v>
      </c>
      <c r="AG8" s="23"/>
      <c r="AH8" s="23"/>
      <c r="AI8" s="37"/>
      <c r="AJ8" s="9"/>
      <c r="AK8" s="9"/>
      <c r="AL8" s="9"/>
      <c r="AM8" s="9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9"/>
      <c r="AY8" s="9"/>
      <c r="AZ8" s="9"/>
      <c r="BA8" s="9"/>
      <c r="BB8" s="40"/>
    </row>
    <row r="9" spans="1:56" s="29" customFormat="1" ht="15.75" x14ac:dyDescent="0.25">
      <c r="A9" s="30" t="s">
        <v>41</v>
      </c>
      <c r="B9" s="31">
        <f>D9+K9+M9+O9+Q9+T9+S9</f>
        <v>192</v>
      </c>
      <c r="C9" s="32">
        <f t="shared" si="0"/>
        <v>10.089332632685235</v>
      </c>
      <c r="D9" s="91">
        <f t="shared" si="1"/>
        <v>192</v>
      </c>
      <c r="E9" s="32">
        <f t="shared" si="2"/>
        <v>16.695652173913047</v>
      </c>
      <c r="F9" s="33"/>
      <c r="G9" s="33">
        <v>192</v>
      </c>
      <c r="H9" s="33"/>
      <c r="I9" s="33"/>
      <c r="J9" s="33"/>
      <c r="K9" s="26"/>
      <c r="L9" s="33" t="e">
        <f t="shared" si="3"/>
        <v>#DIV/0!</v>
      </c>
      <c r="M9" s="34"/>
      <c r="N9" s="32">
        <f t="shared" si="4"/>
        <v>0</v>
      </c>
      <c r="O9" s="23"/>
      <c r="P9" s="32">
        <f t="shared" si="5"/>
        <v>0</v>
      </c>
      <c r="Q9" s="23"/>
      <c r="R9" s="32">
        <f t="shared" si="6"/>
        <v>0</v>
      </c>
      <c r="S9" s="33"/>
      <c r="T9" s="33"/>
      <c r="U9" s="23"/>
      <c r="V9" s="23"/>
      <c r="W9" s="23"/>
      <c r="X9" s="35" t="s">
        <v>41</v>
      </c>
      <c r="Y9" s="36">
        <f t="shared" si="7"/>
        <v>1903</v>
      </c>
      <c r="Z9" s="23">
        <v>1150</v>
      </c>
      <c r="AA9" s="33"/>
      <c r="AB9" s="23"/>
      <c r="AC9" s="23">
        <v>3</v>
      </c>
      <c r="AD9" s="23">
        <v>100</v>
      </c>
      <c r="AE9" s="23">
        <v>500</v>
      </c>
      <c r="AF9" s="23"/>
      <c r="AG9" s="23">
        <v>150</v>
      </c>
      <c r="AH9" s="23"/>
      <c r="AI9" s="37"/>
      <c r="AJ9" s="9"/>
      <c r="AK9" s="9"/>
      <c r="AL9" s="9"/>
      <c r="AM9" s="9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9"/>
      <c r="AY9" s="9"/>
      <c r="AZ9" s="9"/>
      <c r="BA9" s="9"/>
      <c r="BB9" s="41"/>
    </row>
    <row r="10" spans="1:56" s="29" customFormat="1" ht="15.75" x14ac:dyDescent="0.25">
      <c r="A10" s="30" t="s">
        <v>42</v>
      </c>
      <c r="B10" s="31">
        <f t="shared" ref="B10:B30" si="9">D10+K10+M10+O10+Q10+T10+S10</f>
        <v>10</v>
      </c>
      <c r="C10" s="32">
        <f t="shared" si="0"/>
        <v>0.526592943654555</v>
      </c>
      <c r="D10" s="91">
        <f t="shared" si="1"/>
        <v>10</v>
      </c>
      <c r="E10" s="32">
        <f t="shared" si="2"/>
        <v>0.6082725060827251</v>
      </c>
      <c r="F10" s="33"/>
      <c r="G10" s="33">
        <v>10</v>
      </c>
      <c r="H10" s="33"/>
      <c r="I10" s="33"/>
      <c r="J10" s="33"/>
      <c r="K10" s="26"/>
      <c r="L10" s="33" t="e">
        <f t="shared" si="3"/>
        <v>#DIV/0!</v>
      </c>
      <c r="M10" s="42"/>
      <c r="N10" s="32" t="e">
        <f t="shared" si="4"/>
        <v>#DIV/0!</v>
      </c>
      <c r="O10" s="23"/>
      <c r="P10" s="32">
        <f t="shared" si="5"/>
        <v>0</v>
      </c>
      <c r="Q10" s="23"/>
      <c r="R10" s="32" t="e">
        <f t="shared" si="6"/>
        <v>#DIV/0!</v>
      </c>
      <c r="S10" s="33"/>
      <c r="T10" s="33"/>
      <c r="U10" s="23"/>
      <c r="V10" s="23"/>
      <c r="W10" s="23"/>
      <c r="X10" s="35" t="s">
        <v>42</v>
      </c>
      <c r="Y10" s="36">
        <f t="shared" si="7"/>
        <v>1899</v>
      </c>
      <c r="Z10" s="23">
        <v>1644</v>
      </c>
      <c r="AA10" s="33"/>
      <c r="AB10" s="23"/>
      <c r="AC10" s="23"/>
      <c r="AD10" s="23">
        <v>255</v>
      </c>
      <c r="AE10" s="23"/>
      <c r="AF10" s="23"/>
      <c r="AG10" s="23"/>
      <c r="AH10" s="23">
        <v>283</v>
      </c>
      <c r="AI10" s="37"/>
      <c r="AJ10" s="9"/>
      <c r="AK10" s="9"/>
      <c r="AL10" s="9"/>
      <c r="AM10" s="9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9"/>
      <c r="AY10" s="9"/>
      <c r="AZ10" s="9"/>
      <c r="BA10" s="9"/>
      <c r="BB10" s="41"/>
    </row>
    <row r="11" spans="1:56" s="29" customFormat="1" ht="15.75" x14ac:dyDescent="0.25">
      <c r="A11" s="30" t="s">
        <v>43</v>
      </c>
      <c r="B11" s="31">
        <f t="shared" si="9"/>
        <v>0</v>
      </c>
      <c r="C11" s="32">
        <f t="shared" si="0"/>
        <v>0</v>
      </c>
      <c r="D11" s="91">
        <f t="shared" si="1"/>
        <v>0</v>
      </c>
      <c r="E11" s="32">
        <f t="shared" si="2"/>
        <v>0</v>
      </c>
      <c r="F11" s="33"/>
      <c r="G11" s="33"/>
      <c r="H11" s="33"/>
      <c r="I11" s="33"/>
      <c r="J11" s="33"/>
      <c r="K11" s="26"/>
      <c r="L11" s="33" t="e">
        <f t="shared" si="3"/>
        <v>#DIV/0!</v>
      </c>
      <c r="M11" s="34"/>
      <c r="N11" s="32" t="e">
        <f t="shared" si="4"/>
        <v>#DIV/0!</v>
      </c>
      <c r="O11" s="23"/>
      <c r="P11" s="32" t="e">
        <f t="shared" si="5"/>
        <v>#DIV/0!</v>
      </c>
      <c r="Q11" s="23"/>
      <c r="R11" s="32">
        <f t="shared" si="6"/>
        <v>0</v>
      </c>
      <c r="S11" s="33"/>
      <c r="T11" s="33"/>
      <c r="U11" s="23"/>
      <c r="V11" s="23"/>
      <c r="W11" s="23"/>
      <c r="X11" s="35" t="s">
        <v>43</v>
      </c>
      <c r="Y11" s="36">
        <f t="shared" si="7"/>
        <v>4450</v>
      </c>
      <c r="Z11" s="23">
        <v>3800</v>
      </c>
      <c r="AA11" s="33"/>
      <c r="AB11" s="23"/>
      <c r="AC11" s="23"/>
      <c r="AD11" s="23"/>
      <c r="AE11" s="23">
        <v>300</v>
      </c>
      <c r="AF11" s="23">
        <v>150</v>
      </c>
      <c r="AG11" s="23">
        <v>200</v>
      </c>
      <c r="AH11" s="23">
        <v>700</v>
      </c>
      <c r="AI11" s="37"/>
      <c r="AJ11" s="9"/>
      <c r="AK11" s="9"/>
      <c r="AL11" s="9"/>
      <c r="AM11" s="9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9"/>
      <c r="AY11" s="9"/>
      <c r="AZ11" s="9"/>
      <c r="BA11" s="9"/>
      <c r="BB11" s="41"/>
    </row>
    <row r="12" spans="1:56" s="29" customFormat="1" ht="15.75" x14ac:dyDescent="0.25">
      <c r="A12" s="30" t="s">
        <v>44</v>
      </c>
      <c r="B12" s="31">
        <f t="shared" si="9"/>
        <v>0</v>
      </c>
      <c r="C12" s="32">
        <f t="shared" si="0"/>
        <v>0</v>
      </c>
      <c r="D12" s="91">
        <f t="shared" si="1"/>
        <v>0</v>
      </c>
      <c r="E12" s="32">
        <f t="shared" si="2"/>
        <v>0</v>
      </c>
      <c r="F12" s="33"/>
      <c r="G12" s="33"/>
      <c r="H12" s="33"/>
      <c r="I12" s="33"/>
      <c r="J12" s="33"/>
      <c r="K12" s="26"/>
      <c r="L12" s="33">
        <f t="shared" si="3"/>
        <v>0</v>
      </c>
      <c r="M12" s="34"/>
      <c r="N12" s="32">
        <f t="shared" si="4"/>
        <v>0</v>
      </c>
      <c r="O12" s="23"/>
      <c r="P12" s="32" t="e">
        <f t="shared" si="5"/>
        <v>#DIV/0!</v>
      </c>
      <c r="Q12" s="23"/>
      <c r="R12" s="32" t="e">
        <f t="shared" si="6"/>
        <v>#DIV/0!</v>
      </c>
      <c r="S12" s="33"/>
      <c r="T12" s="33"/>
      <c r="U12" s="23"/>
      <c r="V12" s="23"/>
      <c r="W12" s="23"/>
      <c r="X12" s="35" t="s">
        <v>44</v>
      </c>
      <c r="Y12" s="36">
        <f t="shared" si="7"/>
        <v>755</v>
      </c>
      <c r="Z12" s="43">
        <v>711</v>
      </c>
      <c r="AA12" s="33"/>
      <c r="AB12" s="23">
        <v>30</v>
      </c>
      <c r="AC12" s="23">
        <v>14</v>
      </c>
      <c r="AD12" s="23"/>
      <c r="AE12" s="23"/>
      <c r="AF12" s="23"/>
      <c r="AG12" s="23"/>
      <c r="AH12" s="23">
        <v>200</v>
      </c>
      <c r="AI12" s="37"/>
      <c r="AJ12" s="9"/>
      <c r="AK12" s="9"/>
      <c r="AL12" s="9"/>
      <c r="AM12" s="9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9"/>
      <c r="AY12" s="9"/>
      <c r="AZ12" s="9"/>
      <c r="BA12" s="9"/>
      <c r="BB12" s="41"/>
    </row>
    <row r="13" spans="1:56" s="29" customFormat="1" ht="15.75" x14ac:dyDescent="0.25">
      <c r="A13" s="30" t="s">
        <v>45</v>
      </c>
      <c r="B13" s="31">
        <f t="shared" si="9"/>
        <v>140</v>
      </c>
      <c r="C13" s="32">
        <f t="shared" si="0"/>
        <v>4.0626813697040047</v>
      </c>
      <c r="D13" s="91">
        <f t="shared" si="1"/>
        <v>140</v>
      </c>
      <c r="E13" s="32">
        <f t="shared" si="2"/>
        <v>5.9854638734501924</v>
      </c>
      <c r="F13" s="33"/>
      <c r="G13" s="33">
        <v>80</v>
      </c>
      <c r="H13" s="33"/>
      <c r="I13" s="33"/>
      <c r="J13" s="33">
        <v>60</v>
      </c>
      <c r="K13" s="26"/>
      <c r="L13" s="33">
        <f t="shared" si="3"/>
        <v>0</v>
      </c>
      <c r="M13" s="34"/>
      <c r="N13" s="32">
        <f t="shared" si="4"/>
        <v>0</v>
      </c>
      <c r="O13" s="23"/>
      <c r="P13" s="32">
        <f t="shared" si="5"/>
        <v>0</v>
      </c>
      <c r="Q13" s="23"/>
      <c r="R13" s="32">
        <f t="shared" si="6"/>
        <v>0</v>
      </c>
      <c r="S13" s="33"/>
      <c r="T13" s="33"/>
      <c r="U13" s="23"/>
      <c r="V13" s="23"/>
      <c r="W13" s="23">
        <v>140</v>
      </c>
      <c r="X13" s="35" t="s">
        <v>45</v>
      </c>
      <c r="Y13" s="36">
        <f t="shared" si="7"/>
        <v>3446</v>
      </c>
      <c r="Z13" s="23">
        <v>2339</v>
      </c>
      <c r="AA13" s="33"/>
      <c r="AB13" s="23">
        <v>80</v>
      </c>
      <c r="AC13" s="23">
        <v>45</v>
      </c>
      <c r="AD13" s="23">
        <v>400</v>
      </c>
      <c r="AE13" s="23">
        <v>500</v>
      </c>
      <c r="AF13" s="23"/>
      <c r="AG13" s="23">
        <v>82</v>
      </c>
      <c r="AH13" s="23">
        <v>400</v>
      </c>
      <c r="AI13" s="37"/>
      <c r="AJ13" s="9"/>
      <c r="AK13" s="9"/>
      <c r="AL13" s="9"/>
      <c r="AM13" s="9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9"/>
      <c r="AZ13" s="9"/>
      <c r="BA13" s="9"/>
      <c r="BB13" s="41"/>
    </row>
    <row r="14" spans="1:56" s="29" customFormat="1" ht="15.75" x14ac:dyDescent="0.25">
      <c r="A14" s="30" t="s">
        <v>46</v>
      </c>
      <c r="B14" s="31">
        <f t="shared" si="9"/>
        <v>0</v>
      </c>
      <c r="C14" s="32">
        <f t="shared" si="0"/>
        <v>0</v>
      </c>
      <c r="D14" s="91">
        <f t="shared" si="1"/>
        <v>0</v>
      </c>
      <c r="E14" s="32">
        <f t="shared" si="2"/>
        <v>0</v>
      </c>
      <c r="F14" s="33"/>
      <c r="G14" s="33"/>
      <c r="H14" s="33"/>
      <c r="I14" s="33"/>
      <c r="J14" s="33"/>
      <c r="K14" s="26"/>
      <c r="L14" s="33" t="e">
        <f t="shared" si="3"/>
        <v>#DIV/0!</v>
      </c>
      <c r="M14" s="42"/>
      <c r="N14" s="32" t="e">
        <f t="shared" si="4"/>
        <v>#DIV/0!</v>
      </c>
      <c r="O14" s="23"/>
      <c r="P14" s="32">
        <f t="shared" si="5"/>
        <v>0</v>
      </c>
      <c r="Q14" s="23"/>
      <c r="R14" s="32" t="e">
        <f t="shared" si="6"/>
        <v>#DIV/0!</v>
      </c>
      <c r="S14" s="33"/>
      <c r="T14" s="33"/>
      <c r="U14" s="23"/>
      <c r="V14" s="23"/>
      <c r="W14" s="23"/>
      <c r="X14" s="35" t="s">
        <v>46</v>
      </c>
      <c r="Y14" s="36">
        <f t="shared" si="7"/>
        <v>2899</v>
      </c>
      <c r="Z14" s="23">
        <v>2508</v>
      </c>
      <c r="AA14" s="33"/>
      <c r="AB14" s="23"/>
      <c r="AC14" s="23"/>
      <c r="AD14" s="23">
        <v>41</v>
      </c>
      <c r="AE14" s="23"/>
      <c r="AF14" s="23">
        <v>350</v>
      </c>
      <c r="AG14" s="23"/>
      <c r="AH14" s="23">
        <v>600</v>
      </c>
      <c r="AI14" s="37"/>
      <c r="AJ14" s="9"/>
      <c r="AK14" s="9"/>
      <c r="AL14" s="9"/>
      <c r="AM14" s="9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9"/>
      <c r="AZ14" s="9"/>
      <c r="BA14" s="9"/>
      <c r="BB14" s="41"/>
    </row>
    <row r="15" spans="1:56" s="29" customFormat="1" ht="15.75" x14ac:dyDescent="0.25">
      <c r="A15" s="30" t="s">
        <v>47</v>
      </c>
      <c r="B15" s="31">
        <f t="shared" si="9"/>
        <v>0</v>
      </c>
      <c r="C15" s="32">
        <f t="shared" si="0"/>
        <v>0</v>
      </c>
      <c r="D15" s="91">
        <f t="shared" si="1"/>
        <v>0</v>
      </c>
      <c r="E15" s="32">
        <f t="shared" si="2"/>
        <v>0</v>
      </c>
      <c r="F15" s="33"/>
      <c r="G15" s="33"/>
      <c r="H15" s="33"/>
      <c r="I15" s="33"/>
      <c r="J15" s="33"/>
      <c r="K15" s="26"/>
      <c r="L15" s="33" t="e">
        <f t="shared" si="3"/>
        <v>#DIV/0!</v>
      </c>
      <c r="M15" s="34"/>
      <c r="N15" s="32" t="e">
        <f t="shared" si="4"/>
        <v>#DIV/0!</v>
      </c>
      <c r="O15" s="23"/>
      <c r="P15" s="32">
        <f t="shared" si="5"/>
        <v>0</v>
      </c>
      <c r="Q15" s="23"/>
      <c r="R15" s="32">
        <f t="shared" si="6"/>
        <v>0</v>
      </c>
      <c r="S15" s="33"/>
      <c r="T15" s="33"/>
      <c r="U15" s="23"/>
      <c r="V15" s="23"/>
      <c r="W15" s="23"/>
      <c r="X15" s="35" t="s">
        <v>47</v>
      </c>
      <c r="Y15" s="36">
        <f t="shared" si="7"/>
        <v>367</v>
      </c>
      <c r="Z15" s="23">
        <v>20</v>
      </c>
      <c r="AA15" s="33"/>
      <c r="AB15" s="23"/>
      <c r="AC15" s="23"/>
      <c r="AD15" s="23">
        <v>187</v>
      </c>
      <c r="AE15" s="23">
        <v>160</v>
      </c>
      <c r="AF15" s="23"/>
      <c r="AG15" s="23"/>
      <c r="AH15" s="23">
        <v>187</v>
      </c>
      <c r="AI15" s="37"/>
      <c r="AJ15" s="9"/>
      <c r="AK15" s="9"/>
      <c r="AL15" s="9"/>
      <c r="AM15" s="9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9"/>
      <c r="AY15" s="9"/>
      <c r="AZ15" s="9"/>
      <c r="BA15" s="9"/>
      <c r="BB15" s="41"/>
    </row>
    <row r="16" spans="1:56" s="29" customFormat="1" ht="17.25" customHeight="1" x14ac:dyDescent="0.25">
      <c r="A16" s="30" t="s">
        <v>48</v>
      </c>
      <c r="B16" s="31">
        <f t="shared" si="9"/>
        <v>0</v>
      </c>
      <c r="C16" s="32">
        <f t="shared" si="0"/>
        <v>0</v>
      </c>
      <c r="D16" s="91">
        <f t="shared" si="1"/>
        <v>0</v>
      </c>
      <c r="E16" s="32">
        <f t="shared" si="2"/>
        <v>0</v>
      </c>
      <c r="F16" s="33"/>
      <c r="G16" s="33"/>
      <c r="H16" s="33"/>
      <c r="I16" s="33"/>
      <c r="J16" s="33"/>
      <c r="K16" s="26"/>
      <c r="L16" s="33">
        <f t="shared" si="3"/>
        <v>0</v>
      </c>
      <c r="M16" s="34"/>
      <c r="N16" s="32" t="e">
        <f t="shared" si="4"/>
        <v>#DIV/0!</v>
      </c>
      <c r="O16" s="23"/>
      <c r="P16" s="32">
        <f t="shared" si="5"/>
        <v>0</v>
      </c>
      <c r="Q16" s="23"/>
      <c r="R16" s="32" t="e">
        <f t="shared" si="6"/>
        <v>#DIV/0!</v>
      </c>
      <c r="S16" s="33"/>
      <c r="T16" s="33"/>
      <c r="U16" s="23"/>
      <c r="V16" s="23"/>
      <c r="W16" s="23"/>
      <c r="X16" s="35" t="s">
        <v>48</v>
      </c>
      <c r="Y16" s="36">
        <f t="shared" si="7"/>
        <v>1415</v>
      </c>
      <c r="Z16" s="23">
        <v>1215</v>
      </c>
      <c r="AA16" s="33"/>
      <c r="AB16" s="23">
        <v>50</v>
      </c>
      <c r="AC16" s="23"/>
      <c r="AD16" s="23">
        <v>150</v>
      </c>
      <c r="AE16" s="23"/>
      <c r="AF16" s="23"/>
      <c r="AG16" s="23"/>
      <c r="AH16" s="23">
        <v>450</v>
      </c>
      <c r="AI16" s="37"/>
      <c r="AJ16" s="9"/>
      <c r="AK16" s="9"/>
      <c r="AL16" s="9"/>
      <c r="AM16" s="9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  <c r="AY16" s="9"/>
      <c r="AZ16" s="9"/>
      <c r="BA16" s="9"/>
      <c r="BB16" s="41"/>
    </row>
    <row r="17" spans="1:56" s="29" customFormat="1" ht="15.75" x14ac:dyDescent="0.25">
      <c r="A17" s="30" t="s">
        <v>49</v>
      </c>
      <c r="B17" s="31">
        <f t="shared" si="9"/>
        <v>0</v>
      </c>
      <c r="C17" s="32">
        <f t="shared" si="0"/>
        <v>0</v>
      </c>
      <c r="D17" s="91">
        <f t="shared" si="1"/>
        <v>0</v>
      </c>
      <c r="E17" s="32" t="e">
        <f t="shared" si="2"/>
        <v>#DIV/0!</v>
      </c>
      <c r="F17" s="23"/>
      <c r="G17" s="23"/>
      <c r="H17" s="23"/>
      <c r="I17" s="23"/>
      <c r="J17" s="33"/>
      <c r="K17" s="26"/>
      <c r="L17" s="33" t="e">
        <f t="shared" si="3"/>
        <v>#DIV/0!</v>
      </c>
      <c r="M17" s="34"/>
      <c r="N17" s="32" t="e">
        <f t="shared" si="4"/>
        <v>#DIV/0!</v>
      </c>
      <c r="O17" s="23"/>
      <c r="P17" s="32">
        <f t="shared" si="5"/>
        <v>0</v>
      </c>
      <c r="Q17" s="23"/>
      <c r="R17" s="32" t="e">
        <f t="shared" si="6"/>
        <v>#DIV/0!</v>
      </c>
      <c r="S17" s="33"/>
      <c r="T17" s="33"/>
      <c r="U17" s="23"/>
      <c r="V17" s="23"/>
      <c r="W17" s="23"/>
      <c r="X17" s="35" t="s">
        <v>49</v>
      </c>
      <c r="Y17" s="36">
        <f t="shared" si="7"/>
        <v>175</v>
      </c>
      <c r="Z17" s="23">
        <v>0</v>
      </c>
      <c r="AA17" s="33"/>
      <c r="AB17" s="23"/>
      <c r="AC17" s="23"/>
      <c r="AD17" s="23">
        <v>175</v>
      </c>
      <c r="AE17" s="23"/>
      <c r="AF17" s="23"/>
      <c r="AG17" s="23"/>
      <c r="AH17" s="23">
        <v>24</v>
      </c>
      <c r="AI17" s="37">
        <v>709</v>
      </c>
      <c r="AJ17" s="9">
        <v>1012</v>
      </c>
      <c r="AK17" s="9"/>
      <c r="AL17" s="9"/>
      <c r="AM17" s="9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9"/>
      <c r="AY17" s="9"/>
      <c r="AZ17" s="9"/>
      <c r="BA17" s="9"/>
      <c r="BB17" s="41"/>
    </row>
    <row r="18" spans="1:56" s="29" customFormat="1" ht="15.75" x14ac:dyDescent="0.25">
      <c r="A18" s="30" t="s">
        <v>50</v>
      </c>
      <c r="B18" s="31">
        <f t="shared" si="9"/>
        <v>34</v>
      </c>
      <c r="C18" s="32">
        <f t="shared" si="0"/>
        <v>0.4272967198692974</v>
      </c>
      <c r="D18" s="91">
        <f t="shared" si="1"/>
        <v>34</v>
      </c>
      <c r="E18" s="32">
        <f t="shared" si="2"/>
        <v>0.48083722245792676</v>
      </c>
      <c r="F18" s="33"/>
      <c r="G18" s="33">
        <v>34</v>
      </c>
      <c r="H18" s="33"/>
      <c r="I18" s="33"/>
      <c r="J18" s="23"/>
      <c r="K18" s="26"/>
      <c r="L18" s="33" t="e">
        <f t="shared" si="3"/>
        <v>#DIV/0!</v>
      </c>
      <c r="M18" s="34"/>
      <c r="N18" s="32" t="e">
        <f t="shared" si="4"/>
        <v>#DIV/0!</v>
      </c>
      <c r="O18" s="23"/>
      <c r="P18" s="32" t="e">
        <f t="shared" si="5"/>
        <v>#DIV/0!</v>
      </c>
      <c r="Q18" s="23"/>
      <c r="R18" s="32">
        <f t="shared" si="6"/>
        <v>0</v>
      </c>
      <c r="S18" s="33"/>
      <c r="T18" s="33"/>
      <c r="U18" s="23"/>
      <c r="V18" s="23"/>
      <c r="W18" s="23"/>
      <c r="X18" s="35" t="s">
        <v>50</v>
      </c>
      <c r="Y18" s="36">
        <f t="shared" si="7"/>
        <v>7957</v>
      </c>
      <c r="Z18" s="43">
        <v>7071</v>
      </c>
      <c r="AA18" s="33"/>
      <c r="AB18" s="23"/>
      <c r="AC18" s="23"/>
      <c r="AD18" s="23"/>
      <c r="AE18" s="23">
        <v>886</v>
      </c>
      <c r="AF18" s="23"/>
      <c r="AG18" s="23"/>
      <c r="AH18" s="23">
        <v>1166</v>
      </c>
      <c r="AI18" s="37"/>
      <c r="AJ18" s="9"/>
      <c r="AK18" s="9"/>
      <c r="AL18" s="9"/>
      <c r="AM18" s="9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9"/>
      <c r="AY18" s="9"/>
      <c r="AZ18" s="9"/>
      <c r="BA18" s="9"/>
      <c r="BB18" s="41"/>
    </row>
    <row r="19" spans="1:56" s="29" customFormat="1" ht="15.75" x14ac:dyDescent="0.25">
      <c r="A19" s="30" t="s">
        <v>51</v>
      </c>
      <c r="B19" s="31">
        <f t="shared" si="9"/>
        <v>0</v>
      </c>
      <c r="C19" s="32">
        <f t="shared" si="0"/>
        <v>0</v>
      </c>
      <c r="D19" s="91">
        <f t="shared" si="1"/>
        <v>0</v>
      </c>
      <c r="E19" s="32">
        <f t="shared" si="2"/>
        <v>0</v>
      </c>
      <c r="F19" s="33"/>
      <c r="G19" s="33"/>
      <c r="H19" s="33"/>
      <c r="I19" s="33"/>
      <c r="J19" s="33"/>
      <c r="K19" s="26"/>
      <c r="L19" s="33" t="e">
        <f t="shared" si="3"/>
        <v>#DIV/0!</v>
      </c>
      <c r="M19" s="42"/>
      <c r="N19" s="32" t="e">
        <f t="shared" si="4"/>
        <v>#DIV/0!</v>
      </c>
      <c r="O19" s="23"/>
      <c r="P19" s="32" t="e">
        <f t="shared" si="5"/>
        <v>#DIV/0!</v>
      </c>
      <c r="Q19" s="23"/>
      <c r="R19" s="32">
        <f t="shared" si="6"/>
        <v>0</v>
      </c>
      <c r="S19" s="33"/>
      <c r="T19" s="33"/>
      <c r="U19" s="23"/>
      <c r="V19" s="23"/>
      <c r="W19" s="23"/>
      <c r="X19" s="35" t="s">
        <v>51</v>
      </c>
      <c r="Y19" s="36">
        <f t="shared" si="7"/>
        <v>740</v>
      </c>
      <c r="Z19" s="23">
        <v>610</v>
      </c>
      <c r="AA19" s="33"/>
      <c r="AB19" s="44"/>
      <c r="AC19" s="23"/>
      <c r="AD19" s="23"/>
      <c r="AE19" s="23">
        <v>130</v>
      </c>
      <c r="AF19" s="23"/>
      <c r="AG19" s="23"/>
      <c r="AH19" s="23"/>
      <c r="AI19" s="37"/>
      <c r="AJ19" s="9"/>
      <c r="AK19" s="9"/>
      <c r="AL19" s="9"/>
      <c r="AM19" s="9"/>
      <c r="AN19" s="38"/>
      <c r="AO19" s="38"/>
      <c r="AP19" s="45"/>
      <c r="AQ19" s="38"/>
      <c r="AR19" s="38"/>
      <c r="AS19" s="38"/>
      <c r="AT19" s="38"/>
      <c r="AU19" s="38"/>
      <c r="AV19" s="38"/>
      <c r="AW19" s="38"/>
      <c r="AX19" s="39"/>
      <c r="AY19" s="9"/>
      <c r="AZ19" s="9"/>
      <c r="BA19" s="9"/>
      <c r="BB19" s="41"/>
    </row>
    <row r="20" spans="1:56" s="29" customFormat="1" ht="15.75" x14ac:dyDescent="0.25">
      <c r="A20" s="30" t="s">
        <v>52</v>
      </c>
      <c r="B20" s="31">
        <f t="shared" si="9"/>
        <v>0</v>
      </c>
      <c r="C20" s="32">
        <f t="shared" si="0"/>
        <v>0</v>
      </c>
      <c r="D20" s="91">
        <f t="shared" si="1"/>
        <v>0</v>
      </c>
      <c r="E20" s="32">
        <f t="shared" si="2"/>
        <v>0</v>
      </c>
      <c r="F20" s="33"/>
      <c r="G20" s="33"/>
      <c r="H20" s="33"/>
      <c r="I20" s="33"/>
      <c r="J20" s="33"/>
      <c r="K20" s="26"/>
      <c r="L20" s="33" t="e">
        <f t="shared" si="3"/>
        <v>#DIV/0!</v>
      </c>
      <c r="M20" s="34"/>
      <c r="N20" s="32" t="e">
        <f t="shared" si="4"/>
        <v>#DIV/0!</v>
      </c>
      <c r="O20" s="23"/>
      <c r="P20" s="32" t="e">
        <f t="shared" si="5"/>
        <v>#DIV/0!</v>
      </c>
      <c r="Q20" s="23"/>
      <c r="R20" s="32" t="e">
        <f t="shared" si="6"/>
        <v>#DIV/0!</v>
      </c>
      <c r="S20" s="33"/>
      <c r="T20" s="33"/>
      <c r="U20" s="23"/>
      <c r="V20" s="23"/>
      <c r="W20" s="23"/>
      <c r="X20" s="35" t="s">
        <v>52</v>
      </c>
      <c r="Y20" s="36">
        <f t="shared" si="7"/>
        <v>418</v>
      </c>
      <c r="Z20" s="23">
        <v>418</v>
      </c>
      <c r="AA20" s="23"/>
      <c r="AB20" s="23"/>
      <c r="AC20" s="23"/>
      <c r="AD20" s="23"/>
      <c r="AE20" s="23"/>
      <c r="AF20" s="23"/>
      <c r="AG20" s="23"/>
      <c r="AH20" s="23">
        <v>110</v>
      </c>
      <c r="AI20" s="37"/>
      <c r="AJ20" s="9"/>
      <c r="AK20" s="9"/>
      <c r="AL20" s="9"/>
      <c r="AM20" s="9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9"/>
      <c r="AY20" s="9"/>
      <c r="AZ20" s="9"/>
      <c r="BA20" s="9"/>
      <c r="BB20" s="41"/>
    </row>
    <row r="21" spans="1:56" s="29" customFormat="1" ht="15" customHeight="1" x14ac:dyDescent="0.25">
      <c r="A21" s="30" t="s">
        <v>53</v>
      </c>
      <c r="B21" s="31">
        <f t="shared" si="9"/>
        <v>0</v>
      </c>
      <c r="C21" s="32">
        <f t="shared" si="0"/>
        <v>0</v>
      </c>
      <c r="D21" s="91">
        <f t="shared" si="1"/>
        <v>0</v>
      </c>
      <c r="E21" s="32" t="e">
        <f t="shared" si="2"/>
        <v>#DIV/0!</v>
      </c>
      <c r="F21" s="33"/>
      <c r="G21" s="33"/>
      <c r="H21" s="33"/>
      <c r="I21" s="33"/>
      <c r="J21" s="33"/>
      <c r="K21" s="26"/>
      <c r="L21" s="33" t="e">
        <f t="shared" si="3"/>
        <v>#DIV/0!</v>
      </c>
      <c r="M21" s="34"/>
      <c r="N21" s="32" t="e">
        <f t="shared" si="4"/>
        <v>#DIV/0!</v>
      </c>
      <c r="O21" s="23"/>
      <c r="P21" s="32" t="e">
        <f t="shared" si="5"/>
        <v>#DIV/0!</v>
      </c>
      <c r="Q21" s="23"/>
      <c r="R21" s="32">
        <f t="shared" si="6"/>
        <v>0</v>
      </c>
      <c r="S21" s="33"/>
      <c r="T21" s="33"/>
      <c r="U21" s="23"/>
      <c r="V21" s="23"/>
      <c r="W21" s="23"/>
      <c r="X21" s="35" t="s">
        <v>53</v>
      </c>
      <c r="Y21" s="36">
        <f t="shared" si="7"/>
        <v>58</v>
      </c>
      <c r="Z21" s="23"/>
      <c r="AA21" s="33"/>
      <c r="AB21" s="23"/>
      <c r="AC21" s="23"/>
      <c r="AD21" s="23"/>
      <c r="AE21" s="23">
        <v>58</v>
      </c>
      <c r="AF21" s="23"/>
      <c r="AG21" s="23"/>
      <c r="AH21" s="23"/>
      <c r="AI21" s="37">
        <v>39</v>
      </c>
      <c r="AJ21" s="9">
        <v>238</v>
      </c>
      <c r="AK21" s="9"/>
      <c r="AL21" s="9"/>
      <c r="AM21" s="9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9"/>
      <c r="AY21" s="9"/>
      <c r="AZ21" s="9"/>
      <c r="BA21" s="9"/>
      <c r="BB21" s="41"/>
    </row>
    <row r="22" spans="1:56" s="46" customFormat="1" ht="15.75" x14ac:dyDescent="0.25">
      <c r="A22" s="35" t="s">
        <v>54</v>
      </c>
      <c r="B22" s="31">
        <f t="shared" si="9"/>
        <v>0</v>
      </c>
      <c r="C22" s="32">
        <f t="shared" si="0"/>
        <v>0</v>
      </c>
      <c r="D22" s="91">
        <f t="shared" si="1"/>
        <v>0</v>
      </c>
      <c r="E22" s="32" t="e">
        <f t="shared" si="2"/>
        <v>#DIV/0!</v>
      </c>
      <c r="F22" s="33"/>
      <c r="G22" s="33"/>
      <c r="H22" s="33"/>
      <c r="I22" s="33"/>
      <c r="J22" s="33"/>
      <c r="K22" s="26"/>
      <c r="L22" s="33">
        <f t="shared" si="3"/>
        <v>0</v>
      </c>
      <c r="M22" s="34"/>
      <c r="N22" s="33" t="e">
        <f t="shared" si="4"/>
        <v>#DIV/0!</v>
      </c>
      <c r="O22" s="23"/>
      <c r="P22" s="32" t="e">
        <f t="shared" si="5"/>
        <v>#DIV/0!</v>
      </c>
      <c r="Q22" s="23"/>
      <c r="R22" s="32" t="e">
        <f t="shared" si="6"/>
        <v>#DIV/0!</v>
      </c>
      <c r="S22" s="33"/>
      <c r="T22" s="33"/>
      <c r="U22" s="23"/>
      <c r="V22" s="23"/>
      <c r="W22" s="23"/>
      <c r="X22" s="35" t="s">
        <v>54</v>
      </c>
      <c r="Y22" s="36">
        <f t="shared" si="7"/>
        <v>83.33</v>
      </c>
      <c r="Z22" s="43"/>
      <c r="AA22" s="33"/>
      <c r="AB22" s="23">
        <v>83.33</v>
      </c>
      <c r="AC22" s="23"/>
      <c r="AD22" s="23"/>
      <c r="AE22" s="23"/>
      <c r="AF22" s="23"/>
      <c r="AG22" s="23"/>
      <c r="AH22" s="43"/>
      <c r="AI22" s="47"/>
      <c r="AJ22" s="48"/>
      <c r="AK22" s="48"/>
      <c r="AL22" s="48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50"/>
      <c r="AY22" s="48"/>
      <c r="AZ22" s="48"/>
      <c r="BA22" s="48"/>
      <c r="BB22" s="51"/>
    </row>
    <row r="23" spans="1:56" s="46" customFormat="1" ht="15.75" x14ac:dyDescent="0.25">
      <c r="A23" s="35" t="s">
        <v>55</v>
      </c>
      <c r="B23" s="31">
        <f t="shared" si="9"/>
        <v>0</v>
      </c>
      <c r="C23" s="32">
        <f t="shared" si="0"/>
        <v>0</v>
      </c>
      <c r="D23" s="91">
        <f t="shared" si="1"/>
        <v>0</v>
      </c>
      <c r="E23" s="32" t="e">
        <f t="shared" si="2"/>
        <v>#DIV/0!</v>
      </c>
      <c r="F23" s="33"/>
      <c r="G23" s="33"/>
      <c r="H23" s="33"/>
      <c r="I23" s="33"/>
      <c r="J23" s="33"/>
      <c r="K23" s="26"/>
      <c r="L23" s="33">
        <f t="shared" si="3"/>
        <v>0</v>
      </c>
      <c r="M23" s="34"/>
      <c r="N23" s="33" t="e">
        <f t="shared" si="4"/>
        <v>#DIV/0!</v>
      </c>
      <c r="O23" s="23"/>
      <c r="P23" s="32" t="e">
        <f t="shared" si="5"/>
        <v>#DIV/0!</v>
      </c>
      <c r="Q23" s="23"/>
      <c r="R23" s="32" t="e">
        <f t="shared" si="6"/>
        <v>#DIV/0!</v>
      </c>
      <c r="S23" s="33"/>
      <c r="T23" s="33"/>
      <c r="U23" s="23"/>
      <c r="V23" s="23"/>
      <c r="W23" s="23"/>
      <c r="X23" s="35" t="s">
        <v>55</v>
      </c>
      <c r="Y23" s="36">
        <f t="shared" si="7"/>
        <v>78</v>
      </c>
      <c r="Z23" s="43"/>
      <c r="AA23" s="33"/>
      <c r="AB23" s="23">
        <v>78</v>
      </c>
      <c r="AC23" s="23"/>
      <c r="AD23" s="23"/>
      <c r="AE23" s="23"/>
      <c r="AF23" s="23"/>
      <c r="AG23" s="23"/>
      <c r="AH23" s="43"/>
      <c r="AI23" s="47"/>
      <c r="AJ23" s="48"/>
      <c r="AK23" s="48"/>
      <c r="AL23" s="48"/>
      <c r="AM23" s="48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50"/>
      <c r="AY23" s="48"/>
      <c r="AZ23" s="48"/>
      <c r="BA23" s="48"/>
      <c r="BB23" s="51"/>
    </row>
    <row r="24" spans="1:56" s="46" customFormat="1" ht="15.75" x14ac:dyDescent="0.25">
      <c r="A24" s="35" t="s">
        <v>56</v>
      </c>
      <c r="B24" s="31">
        <f t="shared" si="9"/>
        <v>0</v>
      </c>
      <c r="C24" s="32" t="e">
        <f t="shared" si="0"/>
        <v>#DIV/0!</v>
      </c>
      <c r="D24" s="91">
        <f t="shared" si="1"/>
        <v>0</v>
      </c>
      <c r="E24" s="32" t="e">
        <f t="shared" si="2"/>
        <v>#DIV/0!</v>
      </c>
      <c r="F24" s="33"/>
      <c r="G24" s="33"/>
      <c r="H24" s="33"/>
      <c r="I24" s="33"/>
      <c r="J24" s="33"/>
      <c r="K24" s="26"/>
      <c r="L24" s="33" t="e">
        <f t="shared" si="3"/>
        <v>#DIV/0!</v>
      </c>
      <c r="M24" s="34"/>
      <c r="N24" s="33" t="e">
        <f t="shared" si="4"/>
        <v>#DIV/0!</v>
      </c>
      <c r="O24" s="23"/>
      <c r="P24" s="32" t="e">
        <f t="shared" si="5"/>
        <v>#DIV/0!</v>
      </c>
      <c r="Q24" s="23"/>
      <c r="R24" s="32" t="e">
        <f t="shared" si="6"/>
        <v>#DIV/0!</v>
      </c>
      <c r="S24" s="33"/>
      <c r="T24" s="33"/>
      <c r="U24" s="23"/>
      <c r="V24" s="23"/>
      <c r="W24" s="23"/>
      <c r="X24" s="35" t="s">
        <v>56</v>
      </c>
      <c r="Y24" s="36">
        <f t="shared" si="7"/>
        <v>0</v>
      </c>
      <c r="Z24" s="43"/>
      <c r="AA24" s="33"/>
      <c r="AB24" s="23"/>
      <c r="AC24" s="23"/>
      <c r="AD24" s="23"/>
      <c r="AE24" s="23"/>
      <c r="AF24" s="23"/>
      <c r="AG24" s="23"/>
      <c r="AH24" s="43"/>
      <c r="AI24" s="47"/>
      <c r="AJ24" s="48"/>
      <c r="AK24" s="48"/>
      <c r="AL24" s="48"/>
      <c r="AM24" s="48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50"/>
      <c r="AY24" s="48"/>
      <c r="AZ24" s="48"/>
      <c r="BA24" s="48"/>
      <c r="BB24" s="51"/>
    </row>
    <row r="25" spans="1:56" s="46" customFormat="1" ht="15.75" x14ac:dyDescent="0.25">
      <c r="A25" s="35" t="s">
        <v>57</v>
      </c>
      <c r="B25" s="31">
        <f t="shared" si="9"/>
        <v>0</v>
      </c>
      <c r="C25" s="32">
        <f t="shared" si="0"/>
        <v>0</v>
      </c>
      <c r="D25" s="91">
        <f t="shared" si="1"/>
        <v>0</v>
      </c>
      <c r="E25" s="32" t="e">
        <f t="shared" si="2"/>
        <v>#DIV/0!</v>
      </c>
      <c r="F25" s="33"/>
      <c r="G25" s="33"/>
      <c r="H25" s="33"/>
      <c r="I25" s="33"/>
      <c r="J25" s="33"/>
      <c r="K25" s="26"/>
      <c r="L25" s="33">
        <f t="shared" si="3"/>
        <v>0</v>
      </c>
      <c r="M25" s="34"/>
      <c r="N25" s="33">
        <f t="shared" si="4"/>
        <v>0</v>
      </c>
      <c r="O25" s="23"/>
      <c r="P25" s="32" t="e">
        <f t="shared" si="5"/>
        <v>#DIV/0!</v>
      </c>
      <c r="Q25" s="23"/>
      <c r="R25" s="32" t="e">
        <f t="shared" si="6"/>
        <v>#DIV/0!</v>
      </c>
      <c r="S25" s="33"/>
      <c r="T25" s="33"/>
      <c r="U25" s="23"/>
      <c r="V25" s="23"/>
      <c r="W25" s="23"/>
      <c r="X25" s="35" t="s">
        <v>57</v>
      </c>
      <c r="Y25" s="36">
        <f t="shared" si="7"/>
        <v>115</v>
      </c>
      <c r="Z25" s="43"/>
      <c r="AA25" s="33"/>
      <c r="AB25" s="23">
        <v>100</v>
      </c>
      <c r="AC25" s="23">
        <v>15</v>
      </c>
      <c r="AD25" s="23"/>
      <c r="AE25" s="23"/>
      <c r="AF25" s="23"/>
      <c r="AG25" s="23"/>
      <c r="AH25" s="43"/>
      <c r="AI25" s="47"/>
      <c r="AJ25" s="48"/>
      <c r="AK25" s="48"/>
      <c r="AL25" s="48"/>
      <c r="AM25" s="48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50"/>
      <c r="AY25" s="48"/>
      <c r="AZ25" s="48"/>
      <c r="BA25" s="48"/>
      <c r="BB25" s="51"/>
    </row>
    <row r="26" spans="1:56" s="46" customFormat="1" ht="15.75" x14ac:dyDescent="0.25">
      <c r="A26" s="35" t="s">
        <v>58</v>
      </c>
      <c r="B26" s="31">
        <f t="shared" si="9"/>
        <v>0</v>
      </c>
      <c r="C26" s="32">
        <f t="shared" si="0"/>
        <v>0</v>
      </c>
      <c r="D26" s="91">
        <f t="shared" si="1"/>
        <v>0</v>
      </c>
      <c r="E26" s="32" t="e">
        <f t="shared" si="2"/>
        <v>#DIV/0!</v>
      </c>
      <c r="F26" s="33"/>
      <c r="G26" s="33"/>
      <c r="H26" s="33"/>
      <c r="I26" s="33"/>
      <c r="J26" s="33"/>
      <c r="K26" s="26"/>
      <c r="L26" s="33">
        <f t="shared" si="3"/>
        <v>0</v>
      </c>
      <c r="M26" s="34"/>
      <c r="N26" s="33" t="e">
        <f t="shared" si="4"/>
        <v>#DIV/0!</v>
      </c>
      <c r="O26" s="23"/>
      <c r="P26" s="32" t="e">
        <f t="shared" si="5"/>
        <v>#DIV/0!</v>
      </c>
      <c r="Q26" s="23"/>
      <c r="R26" s="32" t="e">
        <f t="shared" si="6"/>
        <v>#DIV/0!</v>
      </c>
      <c r="S26" s="33"/>
      <c r="T26" s="33"/>
      <c r="U26" s="23"/>
      <c r="V26" s="23"/>
      <c r="W26" s="23"/>
      <c r="X26" s="35" t="s">
        <v>58</v>
      </c>
      <c r="Y26" s="36">
        <f t="shared" si="7"/>
        <v>7</v>
      </c>
      <c r="Z26" s="43"/>
      <c r="AA26" s="33"/>
      <c r="AB26" s="23">
        <v>7</v>
      </c>
      <c r="AC26" s="23"/>
      <c r="AD26" s="23"/>
      <c r="AE26" s="23"/>
      <c r="AF26" s="23"/>
      <c r="AG26" s="23"/>
      <c r="AH26" s="43"/>
      <c r="AI26" s="47"/>
      <c r="AJ26" s="48"/>
      <c r="AK26" s="48"/>
      <c r="AL26" s="48"/>
      <c r="AM26" s="48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50"/>
      <c r="AY26" s="48"/>
      <c r="AZ26" s="48"/>
      <c r="BA26" s="48"/>
      <c r="BB26" s="51"/>
    </row>
    <row r="27" spans="1:56" s="46" customFormat="1" ht="15.75" x14ac:dyDescent="0.25">
      <c r="A27" s="35" t="s">
        <v>59</v>
      </c>
      <c r="B27" s="31">
        <f t="shared" si="9"/>
        <v>0</v>
      </c>
      <c r="C27" s="32">
        <f t="shared" si="0"/>
        <v>0</v>
      </c>
      <c r="D27" s="91">
        <f t="shared" si="1"/>
        <v>0</v>
      </c>
      <c r="E27" s="32" t="e">
        <f t="shared" si="2"/>
        <v>#DIV/0!</v>
      </c>
      <c r="F27" s="33"/>
      <c r="G27" s="33"/>
      <c r="H27" s="33"/>
      <c r="I27" s="33"/>
      <c r="J27" s="33"/>
      <c r="K27" s="26"/>
      <c r="L27" s="33">
        <f t="shared" si="3"/>
        <v>0</v>
      </c>
      <c r="M27" s="34"/>
      <c r="N27" s="33">
        <f t="shared" si="4"/>
        <v>0</v>
      </c>
      <c r="O27" s="23"/>
      <c r="P27" s="32" t="e">
        <f t="shared" si="5"/>
        <v>#DIV/0!</v>
      </c>
      <c r="Q27" s="23"/>
      <c r="R27" s="32" t="e">
        <f t="shared" si="6"/>
        <v>#DIV/0!</v>
      </c>
      <c r="S27" s="33"/>
      <c r="T27" s="33"/>
      <c r="U27" s="23"/>
      <c r="V27" s="23"/>
      <c r="W27" s="23"/>
      <c r="X27" s="35" t="s">
        <v>59</v>
      </c>
      <c r="Y27" s="36">
        <f t="shared" si="7"/>
        <v>66</v>
      </c>
      <c r="Z27" s="43"/>
      <c r="AA27" s="33"/>
      <c r="AB27" s="23">
        <v>50</v>
      </c>
      <c r="AC27" s="23">
        <v>16</v>
      </c>
      <c r="AD27" s="23"/>
      <c r="AE27" s="23"/>
      <c r="AF27" s="23"/>
      <c r="AG27" s="23"/>
      <c r="AH27" s="43"/>
      <c r="AI27" s="47"/>
      <c r="AJ27" s="48"/>
      <c r="AK27" s="48"/>
      <c r="AL27" s="48"/>
      <c r="AM27" s="48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50"/>
      <c r="AY27" s="48"/>
      <c r="AZ27" s="48"/>
      <c r="BA27" s="48"/>
      <c r="BB27" s="51"/>
    </row>
    <row r="28" spans="1:56" s="46" customFormat="1" ht="15.75" x14ac:dyDescent="0.25">
      <c r="A28" s="35" t="s">
        <v>61</v>
      </c>
      <c r="B28" s="31">
        <f t="shared" si="9"/>
        <v>0</v>
      </c>
      <c r="C28" s="32" t="e">
        <f t="shared" si="0"/>
        <v>#DIV/0!</v>
      </c>
      <c r="D28" s="91">
        <f t="shared" si="1"/>
        <v>0</v>
      </c>
      <c r="E28" s="32" t="e">
        <f t="shared" si="2"/>
        <v>#DIV/0!</v>
      </c>
      <c r="F28" s="33"/>
      <c r="G28" s="33"/>
      <c r="H28" s="33"/>
      <c r="I28" s="33"/>
      <c r="J28" s="33"/>
      <c r="K28" s="26"/>
      <c r="L28" s="33" t="e">
        <f t="shared" si="3"/>
        <v>#DIV/0!</v>
      </c>
      <c r="M28" s="34"/>
      <c r="N28" s="33" t="e">
        <f t="shared" si="4"/>
        <v>#DIV/0!</v>
      </c>
      <c r="O28" s="23"/>
      <c r="P28" s="32" t="e">
        <f t="shared" si="5"/>
        <v>#DIV/0!</v>
      </c>
      <c r="Q28" s="23"/>
      <c r="R28" s="32" t="e">
        <f t="shared" si="6"/>
        <v>#DIV/0!</v>
      </c>
      <c r="S28" s="33"/>
      <c r="T28" s="33"/>
      <c r="U28" s="23"/>
      <c r="V28" s="23"/>
      <c r="W28" s="23"/>
      <c r="X28" s="35" t="s">
        <v>61</v>
      </c>
      <c r="Y28" s="36">
        <f t="shared" si="7"/>
        <v>0</v>
      </c>
      <c r="Z28" s="43"/>
      <c r="AA28" s="33"/>
      <c r="AB28" s="23"/>
      <c r="AC28" s="23"/>
      <c r="AD28" s="23"/>
      <c r="AE28" s="23"/>
      <c r="AF28" s="23"/>
      <c r="AG28" s="23"/>
      <c r="AH28" s="43"/>
      <c r="AI28" s="47"/>
      <c r="AJ28" s="48"/>
      <c r="AK28" s="48"/>
      <c r="AL28" s="48"/>
      <c r="AM28" s="48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50"/>
      <c r="AY28" s="48"/>
      <c r="AZ28" s="48"/>
      <c r="BA28" s="48"/>
      <c r="BB28" s="51"/>
    </row>
    <row r="29" spans="1:56" s="29" customFormat="1" ht="15.75" x14ac:dyDescent="0.25">
      <c r="A29" s="30"/>
      <c r="B29" s="31">
        <f t="shared" si="9"/>
        <v>0</v>
      </c>
      <c r="C29" s="32" t="e">
        <f t="shared" si="0"/>
        <v>#DIV/0!</v>
      </c>
      <c r="D29" s="91">
        <f t="shared" si="1"/>
        <v>0</v>
      </c>
      <c r="E29" s="32" t="e">
        <f t="shared" si="2"/>
        <v>#DIV/0!</v>
      </c>
      <c r="F29" s="33"/>
      <c r="G29" s="33"/>
      <c r="H29" s="33"/>
      <c r="I29" s="33"/>
      <c r="J29" s="33"/>
      <c r="K29" s="26"/>
      <c r="L29" s="33" t="e">
        <f t="shared" si="3"/>
        <v>#DIV/0!</v>
      </c>
      <c r="M29" s="34"/>
      <c r="N29" s="33" t="e">
        <f t="shared" si="4"/>
        <v>#DIV/0!</v>
      </c>
      <c r="O29" s="23"/>
      <c r="P29" s="32" t="e">
        <f t="shared" si="5"/>
        <v>#DIV/0!</v>
      </c>
      <c r="Q29" s="23"/>
      <c r="R29" s="33" t="e">
        <f t="shared" si="6"/>
        <v>#DIV/0!</v>
      </c>
      <c r="S29" s="33"/>
      <c r="T29" s="33"/>
      <c r="U29" s="23"/>
      <c r="V29" s="23"/>
      <c r="W29" s="23"/>
      <c r="X29" s="35"/>
      <c r="Y29" s="36">
        <f t="shared" si="7"/>
        <v>0</v>
      </c>
      <c r="Z29" s="43"/>
      <c r="AA29" s="33"/>
      <c r="AB29" s="23"/>
      <c r="AC29" s="23"/>
      <c r="AD29" s="23"/>
      <c r="AE29" s="23"/>
      <c r="AF29" s="23"/>
      <c r="AG29" s="23"/>
      <c r="AH29" s="43"/>
      <c r="AI29" s="37"/>
      <c r="AJ29" s="9"/>
      <c r="AK29" s="9"/>
      <c r="AL29" s="9"/>
      <c r="AM29" s="9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9"/>
      <c r="AY29" s="9"/>
      <c r="AZ29" s="9"/>
      <c r="BA29" s="9"/>
      <c r="BB29" s="41"/>
    </row>
    <row r="30" spans="1:56" s="52" customFormat="1" ht="21.6" customHeight="1" x14ac:dyDescent="0.25">
      <c r="A30" s="53" t="s">
        <v>64</v>
      </c>
      <c r="B30" s="31">
        <f t="shared" si="9"/>
        <v>376</v>
      </c>
      <c r="C30" s="32">
        <f t="shared" si="0"/>
        <v>1.1978592725617272</v>
      </c>
      <c r="D30" s="31">
        <f t="shared" si="1"/>
        <v>376</v>
      </c>
      <c r="E30" s="54">
        <f t="shared" si="2"/>
        <v>1.5214048717326212</v>
      </c>
      <c r="F30" s="31">
        <f t="shared" ref="F30:K30" si="10">SUM(F6:F29)</f>
        <v>0</v>
      </c>
      <c r="G30" s="31">
        <f t="shared" si="10"/>
        <v>316</v>
      </c>
      <c r="H30" s="31">
        <f t="shared" si="10"/>
        <v>0</v>
      </c>
      <c r="I30" s="31">
        <f t="shared" si="10"/>
        <v>0</v>
      </c>
      <c r="J30" s="31">
        <f t="shared" si="10"/>
        <v>60</v>
      </c>
      <c r="K30" s="55">
        <f t="shared" si="10"/>
        <v>0</v>
      </c>
      <c r="L30" s="31">
        <f t="shared" si="3"/>
        <v>0</v>
      </c>
      <c r="M30" s="55">
        <f>SUM(M6:M29)</f>
        <v>0</v>
      </c>
      <c r="N30" s="31">
        <f t="shared" si="4"/>
        <v>0</v>
      </c>
      <c r="O30" s="78">
        <f>SUM(O6:O29)</f>
        <v>0</v>
      </c>
      <c r="P30" s="54">
        <f t="shared" si="5"/>
        <v>0</v>
      </c>
      <c r="Q30" s="31">
        <f>SUM(Q6:Q29)</f>
        <v>0</v>
      </c>
      <c r="R30" s="31">
        <f t="shared" si="6"/>
        <v>0</v>
      </c>
      <c r="S30" s="31">
        <f>SUM(S6:S29)</f>
        <v>0</v>
      </c>
      <c r="T30" s="31">
        <f>SUM(T6:T29)</f>
        <v>0</v>
      </c>
      <c r="U30" s="31">
        <f>SUM(U6:U29)</f>
        <v>0</v>
      </c>
      <c r="V30" s="31">
        <f>SUM(V6:V29)</f>
        <v>0</v>
      </c>
      <c r="W30" s="31">
        <f>SUM(W6:W29)</f>
        <v>140</v>
      </c>
      <c r="X30" s="56" t="s">
        <v>35</v>
      </c>
      <c r="Y30" s="36">
        <f t="shared" si="7"/>
        <v>31389.33</v>
      </c>
      <c r="Z30" s="36">
        <f t="shared" ref="Z30:AH30" si="11">SUM(Z6:Z29)</f>
        <v>24714</v>
      </c>
      <c r="AA30" s="36">
        <f t="shared" si="11"/>
        <v>0</v>
      </c>
      <c r="AB30" s="36">
        <f>SUM(AB6:AB29)</f>
        <v>478.33</v>
      </c>
      <c r="AC30" s="36">
        <f t="shared" si="11"/>
        <v>93</v>
      </c>
      <c r="AD30" s="36">
        <f t="shared" si="11"/>
        <v>1664</v>
      </c>
      <c r="AE30" s="36">
        <f t="shared" si="11"/>
        <v>3008</v>
      </c>
      <c r="AF30" s="36">
        <f t="shared" si="11"/>
        <v>600</v>
      </c>
      <c r="AG30" s="36">
        <f t="shared" si="11"/>
        <v>832</v>
      </c>
      <c r="AH30" s="36">
        <f t="shared" si="11"/>
        <v>4825</v>
      </c>
      <c r="AI30" s="57"/>
      <c r="AN30" s="45"/>
      <c r="AO30" s="45"/>
      <c r="AP30" s="45"/>
      <c r="AQ30" s="45"/>
      <c r="AR30" s="45"/>
      <c r="AS30" s="45"/>
      <c r="AT30" s="45"/>
      <c r="AU30" s="45"/>
      <c r="AV30" s="45"/>
      <c r="AW30" s="45"/>
    </row>
    <row r="31" spans="1:56" s="39" customFormat="1" ht="31.9" customHeight="1" x14ac:dyDescent="0.25">
      <c r="A31" s="58" t="s">
        <v>36</v>
      </c>
      <c r="B31" s="33">
        <v>1126</v>
      </c>
      <c r="C31" s="33">
        <v>3.6811821629397148</v>
      </c>
      <c r="D31" s="33">
        <v>966</v>
      </c>
      <c r="E31" s="33">
        <v>3.8056967261553005</v>
      </c>
      <c r="F31" s="33">
        <v>0</v>
      </c>
      <c r="G31" s="33">
        <v>966</v>
      </c>
      <c r="H31" s="33">
        <v>0</v>
      </c>
      <c r="I31" s="33">
        <v>0</v>
      </c>
      <c r="J31" s="33">
        <v>0</v>
      </c>
      <c r="K31" s="42">
        <v>0</v>
      </c>
      <c r="L31" s="33">
        <v>0</v>
      </c>
      <c r="M31" s="42">
        <v>0</v>
      </c>
      <c r="N31" s="77">
        <v>0</v>
      </c>
      <c r="O31" s="80">
        <v>0</v>
      </c>
      <c r="P31" s="39">
        <v>0</v>
      </c>
      <c r="Q31" s="33">
        <v>160</v>
      </c>
      <c r="R31" s="32">
        <v>8.2262210796915163</v>
      </c>
      <c r="S31" s="33">
        <v>0</v>
      </c>
      <c r="T31" s="33">
        <v>0</v>
      </c>
      <c r="U31" s="33">
        <v>139</v>
      </c>
      <c r="V31" s="33">
        <v>133</v>
      </c>
      <c r="W31" s="33">
        <v>240</v>
      </c>
      <c r="X31" s="5"/>
      <c r="Y31" s="5"/>
      <c r="Z31" s="6"/>
      <c r="AA31" s="12"/>
      <c r="AB31" s="59"/>
      <c r="AC31" s="5"/>
      <c r="AD31" s="5"/>
      <c r="AE31" s="5"/>
      <c r="AF31" s="5"/>
      <c r="AG31" s="5"/>
      <c r="AH31" s="5"/>
      <c r="AI31" s="60"/>
    </row>
    <row r="32" spans="1:56" s="61" customFormat="1" ht="21.75" customHeight="1" x14ac:dyDescent="0.25">
      <c r="A32" s="62" t="s">
        <v>37</v>
      </c>
      <c r="B32" s="63">
        <f>B30-B31</f>
        <v>-750</v>
      </c>
      <c r="C32" s="31"/>
      <c r="D32" s="31">
        <f>F32+G32+H32+J32</f>
        <v>-590</v>
      </c>
      <c r="E32" s="31">
        <f t="shared" ref="E32:J32" si="12">E30-E31</f>
        <v>-2.2842918544226793</v>
      </c>
      <c r="F32" s="31">
        <f t="shared" si="12"/>
        <v>0</v>
      </c>
      <c r="G32" s="31">
        <f t="shared" si="12"/>
        <v>-650</v>
      </c>
      <c r="H32" s="31">
        <f t="shared" si="12"/>
        <v>0</v>
      </c>
      <c r="I32" s="31">
        <f t="shared" si="12"/>
        <v>0</v>
      </c>
      <c r="J32" s="31">
        <f t="shared" si="12"/>
        <v>60</v>
      </c>
      <c r="K32" s="55">
        <f>K30-K31</f>
        <v>0</v>
      </c>
      <c r="L32" s="33"/>
      <c r="M32" s="55">
        <f>M30-M31</f>
        <v>0</v>
      </c>
      <c r="N32" s="33"/>
      <c r="O32" s="79">
        <f>O30-Q31</f>
        <v>-160</v>
      </c>
      <c r="P32" s="33"/>
      <c r="Q32" s="31" t="e">
        <f>Q30-#REF!</f>
        <v>#REF!</v>
      </c>
      <c r="R32" s="33"/>
      <c r="S32" s="31">
        <f>S30-S31</f>
        <v>0</v>
      </c>
      <c r="T32" s="31">
        <f>T30-T31</f>
        <v>0</v>
      </c>
      <c r="U32" s="31">
        <f>U30-U31</f>
        <v>-139</v>
      </c>
      <c r="V32" s="31">
        <f>V30-V31</f>
        <v>-133</v>
      </c>
      <c r="W32" s="31">
        <f>W30-W31</f>
        <v>-100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64"/>
      <c r="AJ32" s="64"/>
      <c r="AK32" s="65"/>
      <c r="AL32" s="65"/>
      <c r="AM32" s="65"/>
      <c r="AN32" s="65"/>
      <c r="AO32" s="348"/>
      <c r="AP32" s="348"/>
      <c r="AQ32" s="348"/>
      <c r="AR32" s="348"/>
      <c r="AS32" s="348"/>
      <c r="AT32" s="348"/>
      <c r="AU32" s="65"/>
      <c r="AV32" s="65"/>
      <c r="AW32" s="65"/>
      <c r="AX32" s="65"/>
      <c r="AY32" s="65"/>
      <c r="AZ32" s="65"/>
      <c r="BA32" s="65"/>
      <c r="BB32" s="65"/>
      <c r="BC32" s="65"/>
      <c r="BD32" s="65"/>
    </row>
    <row r="33" spans="2:36" customFormat="1" x14ac:dyDescent="0.2">
      <c r="B33" s="66"/>
      <c r="C33" s="67"/>
      <c r="D33" s="66"/>
      <c r="E33" s="1"/>
      <c r="F33" s="1"/>
      <c r="G33" s="1"/>
      <c r="H33" s="1"/>
      <c r="I33" s="1"/>
      <c r="J33" s="1"/>
      <c r="K33" s="1"/>
      <c r="L33" s="3"/>
      <c r="M33" s="1"/>
      <c r="N33" s="1"/>
      <c r="O33" s="1"/>
      <c r="P33" s="1"/>
      <c r="Q33" s="68"/>
      <c r="R33" s="68"/>
      <c r="S33" s="68"/>
      <c r="T33" s="68"/>
      <c r="U33" s="1"/>
      <c r="V33" s="1"/>
      <c r="W33" s="1"/>
      <c r="X33" s="1"/>
      <c r="Y33" s="1"/>
      <c r="Z33" s="69"/>
      <c r="AA33" s="1"/>
      <c r="AB33" s="1"/>
      <c r="AC33" s="1"/>
      <c r="AD33" s="1"/>
      <c r="AE33" s="1"/>
      <c r="AF33" s="1"/>
      <c r="AG33" s="1"/>
      <c r="AH33" s="1"/>
    </row>
    <row r="34" spans="2:36" customFormat="1" x14ac:dyDescent="0.2">
      <c r="B34" s="2"/>
      <c r="C34" s="1"/>
      <c r="D34" s="2"/>
      <c r="E34" s="1"/>
      <c r="F34" s="1"/>
      <c r="G34" s="1"/>
      <c r="H34" s="1"/>
      <c r="I34" s="1"/>
      <c r="J34" s="1"/>
      <c r="K34" s="1"/>
      <c r="L34" s="3"/>
      <c r="M34" s="1"/>
      <c r="N34" s="1"/>
      <c r="O34" s="70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  <c r="AA34" s="1"/>
      <c r="AB34" s="1"/>
      <c r="AC34" s="1"/>
      <c r="AD34" s="1"/>
      <c r="AE34" s="1"/>
      <c r="AF34" s="1"/>
      <c r="AG34" s="1"/>
      <c r="AH34" s="1"/>
    </row>
    <row r="35" spans="2:36" customFormat="1" x14ac:dyDescent="0.2">
      <c r="B35" s="2"/>
      <c r="C35" s="1"/>
      <c r="D35" s="2"/>
      <c r="E35" s="1"/>
      <c r="F35" s="1"/>
      <c r="G35" s="1"/>
      <c r="H35" s="1"/>
      <c r="I35" s="1"/>
      <c r="J35" s="1"/>
      <c r="K35" s="1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2:36" customFormat="1" x14ac:dyDescent="0.2">
      <c r="B36" s="2"/>
      <c r="C36" s="1"/>
      <c r="D36" s="2"/>
      <c r="E36" s="1"/>
      <c r="F36" s="1"/>
      <c r="G36" s="1"/>
      <c r="H36" s="1"/>
      <c r="I36" s="1"/>
      <c r="J36" s="1"/>
      <c r="K36" s="1"/>
      <c r="L36" s="3"/>
      <c r="M36" s="1"/>
      <c r="N36" s="1"/>
      <c r="O36" s="1"/>
      <c r="P36" s="1"/>
      <c r="Q36" s="70"/>
      <c r="R36" s="1"/>
      <c r="S36" s="1"/>
      <c r="T36" s="1"/>
      <c r="U36" s="1"/>
      <c r="V36" s="1"/>
      <c r="W36" s="1"/>
      <c r="X36" s="1"/>
      <c r="Y36" s="1"/>
      <c r="Z36" s="4"/>
      <c r="AA36" s="1"/>
      <c r="AB36" s="1"/>
      <c r="AC36" s="1"/>
      <c r="AD36" s="1"/>
      <c r="AE36" s="1"/>
      <c r="AF36" s="1"/>
      <c r="AG36" s="1"/>
      <c r="AH36" s="1"/>
    </row>
    <row r="38" spans="2:36" customFormat="1" x14ac:dyDescent="0.2">
      <c r="B38" s="2"/>
      <c r="C38" s="1"/>
      <c r="D38" s="2"/>
      <c r="E38" s="1"/>
      <c r="F38" s="1"/>
      <c r="G38" s="1"/>
      <c r="H38" s="1"/>
      <c r="I38" s="1"/>
      <c r="J38" s="1"/>
      <c r="K38" s="1"/>
      <c r="L38" s="3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  <c r="AA38" s="1"/>
      <c r="AB38" s="1"/>
      <c r="AC38" s="1"/>
      <c r="AD38" s="1"/>
      <c r="AE38" s="68"/>
      <c r="AF38" s="68"/>
      <c r="AG38" s="68"/>
      <c r="AH38" s="68"/>
    </row>
    <row r="39" spans="2:36" customFormat="1" x14ac:dyDescent="0.2">
      <c r="B39" s="2"/>
      <c r="C39" s="1"/>
      <c r="D39" s="2"/>
      <c r="E39" s="1"/>
      <c r="F39" s="1"/>
      <c r="G39" s="1"/>
      <c r="H39" s="1"/>
      <c r="I39" s="1"/>
      <c r="J39" s="1"/>
      <c r="K39" s="1"/>
      <c r="L39" s="3"/>
      <c r="M39" s="1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</row>
  </sheetData>
  <mergeCells count="40"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</mergeCells>
  <pageMargins left="0" right="0" top="0.35433070866141736" bottom="0.15748031496062992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zoomScale="93" zoomScaleNormal="93" workbookViewId="0">
      <selection activeCell="J27" sqref="J27"/>
    </sheetView>
  </sheetViews>
  <sheetFormatPr defaultColWidth="8.7109375" defaultRowHeight="12.75" x14ac:dyDescent="0.2"/>
  <cols>
    <col min="1" max="1" width="26.85546875" style="1" customWidth="1"/>
    <col min="2" max="2" width="8.140625" style="2" customWidth="1"/>
    <col min="3" max="3" width="8" style="1" customWidth="1"/>
    <col min="4" max="4" width="8.5703125" style="2" customWidth="1"/>
    <col min="5" max="5" width="8.140625" style="1" customWidth="1"/>
    <col min="6" max="6" width="9.42578125" style="1" customWidth="1"/>
    <col min="7" max="7" width="8.7109375" style="1" customWidth="1"/>
    <col min="8" max="8" width="7.5703125" style="1" customWidth="1"/>
    <col min="9" max="9" width="10.5703125" style="1" customWidth="1"/>
    <col min="10" max="10" width="8.7109375" style="1" customWidth="1"/>
    <col min="11" max="11" width="7" style="1" customWidth="1"/>
    <col min="12" max="12" width="9" style="3" customWidth="1"/>
    <col min="13" max="13" width="7.7109375" style="1" customWidth="1"/>
    <col min="14" max="14" width="7" style="1" customWidth="1"/>
    <col min="15" max="16" width="6.7109375" style="1" customWidth="1"/>
    <col min="17" max="17" width="7" style="1" customWidth="1"/>
    <col min="18" max="18" width="8.85546875" style="1" customWidth="1"/>
    <col min="19" max="19" width="7.140625" style="1" customWidth="1"/>
    <col min="20" max="20" width="10.85546875" style="1" customWidth="1"/>
    <col min="21" max="21" width="8.28515625" style="1" customWidth="1"/>
    <col min="22" max="22" width="9.5703125" style="1" customWidth="1"/>
    <col min="23" max="23" width="15.28515625" style="1" customWidth="1"/>
    <col min="24" max="24" width="26.140625" style="1" customWidth="1"/>
    <col min="25" max="25" width="12.85546875" style="1" customWidth="1"/>
    <col min="26" max="26" width="17.42578125" style="4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5"/>
      <c r="B1" s="6"/>
      <c r="C1" s="5"/>
      <c r="D1" s="5"/>
      <c r="E1" s="5"/>
      <c r="F1" s="323" t="s">
        <v>68</v>
      </c>
      <c r="G1" s="323"/>
      <c r="H1" s="323"/>
      <c r="I1" s="323"/>
      <c r="J1" s="323"/>
      <c r="K1" s="323"/>
      <c r="L1" s="323"/>
      <c r="M1" s="323"/>
      <c r="N1" s="5"/>
      <c r="O1" s="335"/>
      <c r="P1" s="336"/>
      <c r="Q1" s="336"/>
      <c r="R1" s="336"/>
      <c r="S1" s="336"/>
      <c r="T1" s="336"/>
      <c r="U1" s="336"/>
      <c r="V1" s="336"/>
      <c r="W1" s="100"/>
      <c r="X1" s="5"/>
      <c r="Y1" s="5"/>
      <c r="Z1" s="6"/>
      <c r="AA1" s="5"/>
      <c r="AB1" s="5"/>
      <c r="AC1" s="5"/>
      <c r="AD1" s="5"/>
      <c r="AE1" s="5"/>
      <c r="AF1" s="5"/>
      <c r="AG1" s="5"/>
      <c r="AH1" s="5"/>
      <c r="AI1" s="9"/>
      <c r="AJ1" s="9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6" ht="20.25" customHeight="1" x14ac:dyDescent="0.25">
      <c r="A2" s="5"/>
      <c r="B2" s="11"/>
      <c r="C2" s="12" t="s">
        <v>1</v>
      </c>
      <c r="D2" s="99"/>
      <c r="E2" s="13"/>
      <c r="F2" s="13"/>
      <c r="G2" s="328" t="s">
        <v>69</v>
      </c>
      <c r="H2" s="329"/>
      <c r="I2" s="329"/>
      <c r="J2" s="329"/>
      <c r="K2" s="329"/>
      <c r="L2" s="330"/>
      <c r="M2" s="14"/>
      <c r="N2" s="99"/>
      <c r="O2" s="337"/>
      <c r="P2" s="338"/>
      <c r="Q2" s="338"/>
      <c r="R2" s="338"/>
      <c r="S2" s="338"/>
      <c r="T2" s="338"/>
      <c r="U2" s="338"/>
      <c r="V2" s="339"/>
      <c r="W2" s="100"/>
      <c r="X2" s="327" t="s">
        <v>2</v>
      </c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9"/>
      <c r="AJ2" s="9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6" ht="19.899999999999999" customHeight="1" x14ac:dyDescent="0.2">
      <c r="A3" s="324" t="s">
        <v>3</v>
      </c>
      <c r="B3" s="324" t="s">
        <v>4</v>
      </c>
      <c r="C3" s="343"/>
      <c r="D3" s="324" t="s">
        <v>5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2"/>
      <c r="U3" s="324" t="s">
        <v>6</v>
      </c>
      <c r="V3" s="324" t="s">
        <v>7</v>
      </c>
      <c r="W3" s="324" t="s">
        <v>8</v>
      </c>
      <c r="X3" s="340" t="s">
        <v>3</v>
      </c>
      <c r="Y3" s="324" t="s">
        <v>9</v>
      </c>
      <c r="Z3" s="324" t="s">
        <v>10</v>
      </c>
      <c r="AA3" s="324" t="s">
        <v>11</v>
      </c>
      <c r="AB3" s="324" t="s">
        <v>12</v>
      </c>
      <c r="AC3" s="324" t="s">
        <v>13</v>
      </c>
      <c r="AD3" s="324" t="s">
        <v>14</v>
      </c>
      <c r="AE3" s="324" t="s">
        <v>15</v>
      </c>
      <c r="AF3" s="324" t="s">
        <v>16</v>
      </c>
      <c r="AG3" s="324" t="s">
        <v>17</v>
      </c>
      <c r="AH3" s="324" t="s">
        <v>18</v>
      </c>
      <c r="AI3" s="9"/>
      <c r="AJ3" s="9"/>
      <c r="AK3" s="10"/>
      <c r="AL3" s="10"/>
      <c r="AM3" s="10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10"/>
      <c r="AY3" s="10"/>
      <c r="AZ3" s="10"/>
      <c r="BA3" s="10"/>
      <c r="BB3" s="10"/>
    </row>
    <row r="4" spans="1:56" s="16" customFormat="1" ht="67.5" customHeight="1" x14ac:dyDescent="0.2">
      <c r="A4" s="325"/>
      <c r="B4" s="344"/>
      <c r="C4" s="345"/>
      <c r="D4" s="333" t="s">
        <v>19</v>
      </c>
      <c r="E4" s="334"/>
      <c r="F4" s="324" t="s">
        <v>20</v>
      </c>
      <c r="G4" s="331"/>
      <c r="H4" s="331"/>
      <c r="I4" s="331"/>
      <c r="J4" s="332"/>
      <c r="K4" s="333" t="s">
        <v>21</v>
      </c>
      <c r="L4" s="334"/>
      <c r="M4" s="333" t="s">
        <v>22</v>
      </c>
      <c r="N4" s="334"/>
      <c r="O4" s="324" t="s">
        <v>23</v>
      </c>
      <c r="P4" s="332"/>
      <c r="Q4" s="324" t="s">
        <v>15</v>
      </c>
      <c r="R4" s="332"/>
      <c r="S4" s="98" t="s">
        <v>17</v>
      </c>
      <c r="T4" s="98" t="s">
        <v>16</v>
      </c>
      <c r="U4" s="325"/>
      <c r="V4" s="325"/>
      <c r="W4" s="325"/>
      <c r="X4" s="341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49"/>
      <c r="AJ4" s="349"/>
      <c r="AK4" s="10"/>
      <c r="AL4" s="10"/>
      <c r="AM4" s="10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10"/>
      <c r="AY4" s="10"/>
      <c r="AZ4" s="10"/>
      <c r="BA4" s="10"/>
      <c r="BB4" s="19"/>
      <c r="BC4" s="19"/>
      <c r="BD4" s="19"/>
    </row>
    <row r="5" spans="1:56" s="20" customFormat="1" ht="43.9" customHeight="1" x14ac:dyDescent="0.2">
      <c r="A5" s="326"/>
      <c r="B5" s="21" t="s">
        <v>25</v>
      </c>
      <c r="C5" s="22" t="s">
        <v>26</v>
      </c>
      <c r="D5" s="23" t="s">
        <v>25</v>
      </c>
      <c r="E5" s="24" t="s">
        <v>26</v>
      </c>
      <c r="F5" s="25" t="s">
        <v>27</v>
      </c>
      <c r="G5" s="25" t="s">
        <v>28</v>
      </c>
      <c r="H5" s="22" t="s">
        <v>29</v>
      </c>
      <c r="I5" s="23" t="s">
        <v>30</v>
      </c>
      <c r="J5" s="23" t="s">
        <v>70</v>
      </c>
      <c r="K5" s="26" t="s">
        <v>25</v>
      </c>
      <c r="L5" s="23" t="s">
        <v>32</v>
      </c>
      <c r="M5" s="26" t="s">
        <v>25</v>
      </c>
      <c r="N5" s="23" t="s">
        <v>32</v>
      </c>
      <c r="O5" s="23" t="s">
        <v>25</v>
      </c>
      <c r="P5" s="23" t="s">
        <v>32</v>
      </c>
      <c r="Q5" s="23" t="s">
        <v>25</v>
      </c>
      <c r="R5" s="23" t="s">
        <v>33</v>
      </c>
      <c r="S5" s="23" t="s">
        <v>25</v>
      </c>
      <c r="T5" s="23" t="s">
        <v>25</v>
      </c>
      <c r="U5" s="326"/>
      <c r="V5" s="326"/>
      <c r="W5" s="326"/>
      <c r="X5" s="342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27"/>
      <c r="AJ5" s="97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28"/>
      <c r="BB5" s="19"/>
    </row>
    <row r="6" spans="1:56" s="116" customFormat="1" ht="16.5" customHeight="1" x14ac:dyDescent="0.25">
      <c r="A6" s="101" t="s">
        <v>38</v>
      </c>
      <c r="B6" s="102">
        <f>D6+K6+M6+O6+Q6+T6+S6</f>
        <v>0</v>
      </c>
      <c r="C6" s="103">
        <f t="shared" ref="C6:C30" si="0">B6/Y6*100</f>
        <v>0</v>
      </c>
      <c r="D6" s="104">
        <f t="shared" ref="D6:D30" si="1">F6+G6+H6+I6+J6</f>
        <v>0</v>
      </c>
      <c r="E6" s="103">
        <f t="shared" ref="E6:E30" si="2">D6/Z6*100</f>
        <v>0</v>
      </c>
      <c r="F6" s="105"/>
      <c r="G6" s="105"/>
      <c r="H6" s="105"/>
      <c r="I6" s="105"/>
      <c r="J6" s="105"/>
      <c r="K6" s="106"/>
      <c r="L6" s="105" t="e">
        <f t="shared" ref="L6:L30" si="3">K6/AB6*100</f>
        <v>#DIV/0!</v>
      </c>
      <c r="M6" s="107"/>
      <c r="N6" s="103" t="e">
        <f t="shared" ref="N6:N30" si="4">M6/AC6*100</f>
        <v>#DIV/0!</v>
      </c>
      <c r="O6" s="108"/>
      <c r="P6" s="103">
        <f t="shared" ref="P6:P30" si="5">O6/AD6*100</f>
        <v>0</v>
      </c>
      <c r="Q6" s="108"/>
      <c r="R6" s="103">
        <f t="shared" ref="R6:R30" si="6">Q6/AE6*100</f>
        <v>0</v>
      </c>
      <c r="S6" s="105"/>
      <c r="T6" s="105"/>
      <c r="U6" s="108"/>
      <c r="V6" s="108"/>
      <c r="W6" s="108"/>
      <c r="X6" s="109" t="s">
        <v>38</v>
      </c>
      <c r="Y6" s="110">
        <f t="shared" ref="Y6:Y30" si="7">SUM(Z6:AG6)</f>
        <v>1449</v>
      </c>
      <c r="Z6" s="108">
        <v>964</v>
      </c>
      <c r="AA6" s="105"/>
      <c r="AB6" s="108"/>
      <c r="AC6" s="108"/>
      <c r="AD6" s="108">
        <v>96</v>
      </c>
      <c r="AE6" s="108">
        <v>189</v>
      </c>
      <c r="AF6" s="108"/>
      <c r="AG6" s="108">
        <v>200</v>
      </c>
      <c r="AH6" s="108">
        <v>247</v>
      </c>
      <c r="AI6" s="111"/>
      <c r="AJ6" s="112"/>
      <c r="AK6" s="112"/>
      <c r="AL6" s="112"/>
      <c r="AM6" s="112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4"/>
      <c r="AY6" s="112"/>
      <c r="AZ6" s="112"/>
      <c r="BA6" s="112"/>
      <c r="BB6" s="115"/>
    </row>
    <row r="7" spans="1:56" s="116" customFormat="1" ht="15.75" x14ac:dyDescent="0.25">
      <c r="A7" s="101" t="s">
        <v>39</v>
      </c>
      <c r="B7" s="102">
        <f t="shared" ref="B7:B8" si="8">D7+K7+M7+O7+Q7+T7+S7</f>
        <v>0</v>
      </c>
      <c r="C7" s="103">
        <f t="shared" si="0"/>
        <v>0</v>
      </c>
      <c r="D7" s="104">
        <f t="shared" si="1"/>
        <v>0</v>
      </c>
      <c r="E7" s="103">
        <f t="shared" si="2"/>
        <v>0</v>
      </c>
      <c r="F7" s="105"/>
      <c r="G7" s="105"/>
      <c r="H7" s="105"/>
      <c r="I7" s="105"/>
      <c r="J7" s="105"/>
      <c r="K7" s="106"/>
      <c r="L7" s="105" t="e">
        <f t="shared" si="3"/>
        <v>#DIV/0!</v>
      </c>
      <c r="M7" s="107"/>
      <c r="N7" s="103" t="e">
        <f t="shared" si="4"/>
        <v>#DIV/0!</v>
      </c>
      <c r="O7" s="108"/>
      <c r="P7" s="103">
        <f t="shared" si="5"/>
        <v>0</v>
      </c>
      <c r="Q7" s="108"/>
      <c r="R7" s="103">
        <f t="shared" si="6"/>
        <v>0</v>
      </c>
      <c r="S7" s="105"/>
      <c r="T7" s="105"/>
      <c r="U7" s="108"/>
      <c r="V7" s="108"/>
      <c r="W7" s="108"/>
      <c r="X7" s="109" t="s">
        <v>39</v>
      </c>
      <c r="Y7" s="110">
        <f t="shared" si="7"/>
        <v>2032</v>
      </c>
      <c r="Z7" s="108">
        <v>1430</v>
      </c>
      <c r="AA7" s="105"/>
      <c r="AB7" s="108"/>
      <c r="AC7" s="108"/>
      <c r="AD7" s="108">
        <v>260</v>
      </c>
      <c r="AE7" s="108">
        <v>142</v>
      </c>
      <c r="AF7" s="108"/>
      <c r="AG7" s="108">
        <v>200</v>
      </c>
      <c r="AH7" s="108">
        <v>458</v>
      </c>
      <c r="AI7" s="111"/>
      <c r="AJ7" s="112"/>
      <c r="AK7" s="112"/>
      <c r="AL7" s="112"/>
      <c r="AM7" s="112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4"/>
      <c r="AY7" s="112"/>
      <c r="AZ7" s="112"/>
      <c r="BA7" s="112"/>
      <c r="BB7" s="115"/>
    </row>
    <row r="8" spans="1:56" s="116" customFormat="1" ht="15.75" x14ac:dyDescent="0.25">
      <c r="A8" s="101" t="s">
        <v>40</v>
      </c>
      <c r="B8" s="102">
        <f t="shared" si="8"/>
        <v>0</v>
      </c>
      <c r="C8" s="103">
        <f t="shared" si="0"/>
        <v>0</v>
      </c>
      <c r="D8" s="104">
        <f t="shared" si="1"/>
        <v>0</v>
      </c>
      <c r="E8" s="103">
        <f t="shared" si="2"/>
        <v>0</v>
      </c>
      <c r="F8" s="105"/>
      <c r="G8" s="105"/>
      <c r="H8" s="105"/>
      <c r="I8" s="105"/>
      <c r="J8" s="105"/>
      <c r="K8" s="106"/>
      <c r="L8" s="105" t="e">
        <f t="shared" si="3"/>
        <v>#DIV/0!</v>
      </c>
      <c r="M8" s="107"/>
      <c r="N8" s="103" t="e">
        <f t="shared" si="4"/>
        <v>#DIV/0!</v>
      </c>
      <c r="O8" s="108"/>
      <c r="P8" s="103" t="e">
        <f t="shared" si="5"/>
        <v>#DIV/0!</v>
      </c>
      <c r="Q8" s="108"/>
      <c r="R8" s="103">
        <f t="shared" si="6"/>
        <v>0</v>
      </c>
      <c r="S8" s="105"/>
      <c r="T8" s="105"/>
      <c r="U8" s="108"/>
      <c r="V8" s="108"/>
      <c r="W8" s="108"/>
      <c r="X8" s="109" t="s">
        <v>40</v>
      </c>
      <c r="Y8" s="110">
        <f t="shared" si="7"/>
        <v>1077</v>
      </c>
      <c r="Z8" s="108">
        <v>834</v>
      </c>
      <c r="AA8" s="105"/>
      <c r="AB8" s="108"/>
      <c r="AC8" s="108"/>
      <c r="AD8" s="108"/>
      <c r="AE8" s="108">
        <v>143</v>
      </c>
      <c r="AF8" s="108">
        <v>100</v>
      </c>
      <c r="AG8" s="108"/>
      <c r="AH8" s="108"/>
      <c r="AI8" s="111"/>
      <c r="AJ8" s="112"/>
      <c r="AK8" s="112"/>
      <c r="AL8" s="112"/>
      <c r="AM8" s="112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4"/>
      <c r="AY8" s="112"/>
      <c r="AZ8" s="112"/>
      <c r="BA8" s="112"/>
      <c r="BB8" s="115"/>
    </row>
    <row r="9" spans="1:56" s="116" customFormat="1" ht="15.75" x14ac:dyDescent="0.25">
      <c r="A9" s="101" t="s">
        <v>41</v>
      </c>
      <c r="B9" s="102">
        <f>D9+K9+M9+O9+Q9+T9+S9</f>
        <v>192</v>
      </c>
      <c r="C9" s="103">
        <f t="shared" si="0"/>
        <v>10.089332632685235</v>
      </c>
      <c r="D9" s="104">
        <f t="shared" si="1"/>
        <v>192</v>
      </c>
      <c r="E9" s="103">
        <f t="shared" si="2"/>
        <v>16.695652173913047</v>
      </c>
      <c r="F9" s="105"/>
      <c r="G9" s="105">
        <v>192</v>
      </c>
      <c r="H9" s="105"/>
      <c r="I9" s="105"/>
      <c r="J9" s="105"/>
      <c r="K9" s="106"/>
      <c r="L9" s="105" t="e">
        <f t="shared" si="3"/>
        <v>#DIV/0!</v>
      </c>
      <c r="M9" s="107"/>
      <c r="N9" s="103">
        <f t="shared" si="4"/>
        <v>0</v>
      </c>
      <c r="O9" s="108"/>
      <c r="P9" s="103">
        <f t="shared" si="5"/>
        <v>0</v>
      </c>
      <c r="Q9" s="108"/>
      <c r="R9" s="103">
        <f t="shared" si="6"/>
        <v>0</v>
      </c>
      <c r="S9" s="105"/>
      <c r="T9" s="105"/>
      <c r="U9" s="108"/>
      <c r="V9" s="108"/>
      <c r="W9" s="108"/>
      <c r="X9" s="109" t="s">
        <v>41</v>
      </c>
      <c r="Y9" s="110">
        <f t="shared" si="7"/>
        <v>1903</v>
      </c>
      <c r="Z9" s="108">
        <v>1150</v>
      </c>
      <c r="AA9" s="105"/>
      <c r="AB9" s="108"/>
      <c r="AC9" s="108">
        <v>3</v>
      </c>
      <c r="AD9" s="108">
        <v>100</v>
      </c>
      <c r="AE9" s="108">
        <v>500</v>
      </c>
      <c r="AF9" s="108"/>
      <c r="AG9" s="108">
        <v>150</v>
      </c>
      <c r="AH9" s="108"/>
      <c r="AI9" s="111"/>
      <c r="AJ9" s="112"/>
      <c r="AK9" s="112"/>
      <c r="AL9" s="112"/>
      <c r="AM9" s="112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4"/>
      <c r="AY9" s="112"/>
      <c r="AZ9" s="112"/>
      <c r="BA9" s="112"/>
      <c r="BB9" s="118"/>
    </row>
    <row r="10" spans="1:56" s="116" customFormat="1" ht="15.75" x14ac:dyDescent="0.25">
      <c r="A10" s="101" t="s">
        <v>42</v>
      </c>
      <c r="B10" s="102">
        <f t="shared" ref="B10:B30" si="9">D10+K10+M10+O10+Q10+T10+S10</f>
        <v>26</v>
      </c>
      <c r="C10" s="103">
        <f t="shared" si="0"/>
        <v>1.369141653501843</v>
      </c>
      <c r="D10" s="104">
        <f t="shared" si="1"/>
        <v>26</v>
      </c>
      <c r="E10" s="103">
        <f t="shared" si="2"/>
        <v>1.5815085158150852</v>
      </c>
      <c r="F10" s="105"/>
      <c r="G10" s="105">
        <v>26</v>
      </c>
      <c r="H10" s="105"/>
      <c r="I10" s="105"/>
      <c r="J10" s="105"/>
      <c r="K10" s="106"/>
      <c r="L10" s="105" t="e">
        <f t="shared" si="3"/>
        <v>#DIV/0!</v>
      </c>
      <c r="M10" s="117"/>
      <c r="N10" s="103" t="e">
        <f t="shared" si="4"/>
        <v>#DIV/0!</v>
      </c>
      <c r="O10" s="108"/>
      <c r="P10" s="103">
        <f t="shared" si="5"/>
        <v>0</v>
      </c>
      <c r="Q10" s="108"/>
      <c r="R10" s="103" t="e">
        <f t="shared" si="6"/>
        <v>#DIV/0!</v>
      </c>
      <c r="S10" s="105"/>
      <c r="T10" s="105"/>
      <c r="U10" s="108"/>
      <c r="V10" s="108"/>
      <c r="W10" s="108"/>
      <c r="X10" s="109" t="s">
        <v>42</v>
      </c>
      <c r="Y10" s="110">
        <f t="shared" si="7"/>
        <v>1899</v>
      </c>
      <c r="Z10" s="108">
        <v>1644</v>
      </c>
      <c r="AA10" s="105"/>
      <c r="AB10" s="108"/>
      <c r="AC10" s="108"/>
      <c r="AD10" s="108">
        <v>255</v>
      </c>
      <c r="AE10" s="108"/>
      <c r="AF10" s="108"/>
      <c r="AG10" s="108"/>
      <c r="AH10" s="108">
        <v>283</v>
      </c>
      <c r="AI10" s="111"/>
      <c r="AJ10" s="112"/>
      <c r="AK10" s="112"/>
      <c r="AL10" s="112"/>
      <c r="AM10" s="112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4"/>
      <c r="AY10" s="112"/>
      <c r="AZ10" s="112"/>
      <c r="BA10" s="112"/>
      <c r="BB10" s="118"/>
    </row>
    <row r="11" spans="1:56" s="116" customFormat="1" ht="15.75" x14ac:dyDescent="0.25">
      <c r="A11" s="101" t="s">
        <v>43</v>
      </c>
      <c r="B11" s="102">
        <f t="shared" si="9"/>
        <v>0</v>
      </c>
      <c r="C11" s="103">
        <f t="shared" si="0"/>
        <v>0</v>
      </c>
      <c r="D11" s="104">
        <f t="shared" si="1"/>
        <v>0</v>
      </c>
      <c r="E11" s="103">
        <f t="shared" si="2"/>
        <v>0</v>
      </c>
      <c r="F11" s="105"/>
      <c r="G11" s="105"/>
      <c r="H11" s="105"/>
      <c r="I11" s="105"/>
      <c r="J11" s="105"/>
      <c r="K11" s="106"/>
      <c r="L11" s="105" t="e">
        <f t="shared" si="3"/>
        <v>#DIV/0!</v>
      </c>
      <c r="M11" s="107"/>
      <c r="N11" s="103" t="e">
        <f t="shared" si="4"/>
        <v>#DIV/0!</v>
      </c>
      <c r="O11" s="108"/>
      <c r="P11" s="103" t="e">
        <f t="shared" si="5"/>
        <v>#DIV/0!</v>
      </c>
      <c r="Q11" s="108"/>
      <c r="R11" s="103">
        <f t="shared" si="6"/>
        <v>0</v>
      </c>
      <c r="S11" s="105"/>
      <c r="T11" s="105"/>
      <c r="U11" s="108"/>
      <c r="V11" s="108"/>
      <c r="W11" s="108"/>
      <c r="X11" s="109" t="s">
        <v>43</v>
      </c>
      <c r="Y11" s="110">
        <f t="shared" si="7"/>
        <v>4450</v>
      </c>
      <c r="Z11" s="108">
        <v>3800</v>
      </c>
      <c r="AA11" s="105"/>
      <c r="AB11" s="108"/>
      <c r="AC11" s="108"/>
      <c r="AD11" s="108"/>
      <c r="AE11" s="108">
        <v>300</v>
      </c>
      <c r="AF11" s="108">
        <v>150</v>
      </c>
      <c r="AG11" s="108">
        <v>200</v>
      </c>
      <c r="AH11" s="108">
        <v>700</v>
      </c>
      <c r="AI11" s="111"/>
      <c r="AJ11" s="112"/>
      <c r="AK11" s="112"/>
      <c r="AL11" s="112"/>
      <c r="AM11" s="112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4"/>
      <c r="AY11" s="112"/>
      <c r="AZ11" s="112"/>
      <c r="BA11" s="112"/>
      <c r="BB11" s="118"/>
    </row>
    <row r="12" spans="1:56" s="116" customFormat="1" ht="15.75" x14ac:dyDescent="0.25">
      <c r="A12" s="101" t="s">
        <v>44</v>
      </c>
      <c r="B12" s="102">
        <f t="shared" si="9"/>
        <v>0</v>
      </c>
      <c r="C12" s="103">
        <f t="shared" si="0"/>
        <v>0</v>
      </c>
      <c r="D12" s="104">
        <f t="shared" si="1"/>
        <v>0</v>
      </c>
      <c r="E12" s="103">
        <f t="shared" si="2"/>
        <v>0</v>
      </c>
      <c r="F12" s="105"/>
      <c r="G12" s="105"/>
      <c r="H12" s="105"/>
      <c r="I12" s="105"/>
      <c r="J12" s="105"/>
      <c r="K12" s="106"/>
      <c r="L12" s="105">
        <f t="shared" si="3"/>
        <v>0</v>
      </c>
      <c r="M12" s="107"/>
      <c r="N12" s="103">
        <f t="shared" si="4"/>
        <v>0</v>
      </c>
      <c r="O12" s="108"/>
      <c r="P12" s="103" t="e">
        <f t="shared" si="5"/>
        <v>#DIV/0!</v>
      </c>
      <c r="Q12" s="108"/>
      <c r="R12" s="103" t="e">
        <f t="shared" si="6"/>
        <v>#DIV/0!</v>
      </c>
      <c r="S12" s="105"/>
      <c r="T12" s="105"/>
      <c r="U12" s="108"/>
      <c r="V12" s="108"/>
      <c r="W12" s="108"/>
      <c r="X12" s="109" t="s">
        <v>44</v>
      </c>
      <c r="Y12" s="110">
        <f t="shared" si="7"/>
        <v>755</v>
      </c>
      <c r="Z12" s="119">
        <v>711</v>
      </c>
      <c r="AA12" s="105"/>
      <c r="AB12" s="108">
        <v>30</v>
      </c>
      <c r="AC12" s="108">
        <v>14</v>
      </c>
      <c r="AD12" s="108"/>
      <c r="AE12" s="108"/>
      <c r="AF12" s="108"/>
      <c r="AG12" s="108"/>
      <c r="AH12" s="108">
        <v>200</v>
      </c>
      <c r="AI12" s="111"/>
      <c r="AJ12" s="112"/>
      <c r="AK12" s="112"/>
      <c r="AL12" s="112"/>
      <c r="AM12" s="112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4"/>
      <c r="AY12" s="112"/>
      <c r="AZ12" s="112"/>
      <c r="BA12" s="112"/>
      <c r="BB12" s="118"/>
    </row>
    <row r="13" spans="1:56" s="116" customFormat="1" ht="15.75" x14ac:dyDescent="0.25">
      <c r="A13" s="101" t="s">
        <v>45</v>
      </c>
      <c r="B13" s="102">
        <f t="shared" si="9"/>
        <v>210</v>
      </c>
      <c r="C13" s="103">
        <f t="shared" si="0"/>
        <v>6.0940220545560075</v>
      </c>
      <c r="D13" s="104">
        <f t="shared" si="1"/>
        <v>210</v>
      </c>
      <c r="E13" s="103">
        <f t="shared" si="2"/>
        <v>8.9781958101752881</v>
      </c>
      <c r="F13" s="105"/>
      <c r="G13" s="105">
        <v>150</v>
      </c>
      <c r="H13" s="105"/>
      <c r="I13" s="105"/>
      <c r="J13" s="105">
        <v>60</v>
      </c>
      <c r="K13" s="106"/>
      <c r="L13" s="105">
        <f t="shared" si="3"/>
        <v>0</v>
      </c>
      <c r="M13" s="107"/>
      <c r="N13" s="103">
        <f t="shared" si="4"/>
        <v>0</v>
      </c>
      <c r="O13" s="108"/>
      <c r="P13" s="103">
        <f t="shared" si="5"/>
        <v>0</v>
      </c>
      <c r="Q13" s="108"/>
      <c r="R13" s="103">
        <f t="shared" si="6"/>
        <v>0</v>
      </c>
      <c r="S13" s="105"/>
      <c r="T13" s="105"/>
      <c r="U13" s="108"/>
      <c r="V13" s="108"/>
      <c r="W13" s="108">
        <v>210</v>
      </c>
      <c r="X13" s="109" t="s">
        <v>45</v>
      </c>
      <c r="Y13" s="110">
        <f t="shared" si="7"/>
        <v>3446</v>
      </c>
      <c r="Z13" s="108">
        <v>2339</v>
      </c>
      <c r="AA13" s="105"/>
      <c r="AB13" s="108">
        <v>80</v>
      </c>
      <c r="AC13" s="108">
        <v>45</v>
      </c>
      <c r="AD13" s="108">
        <v>400</v>
      </c>
      <c r="AE13" s="108">
        <v>500</v>
      </c>
      <c r="AF13" s="108"/>
      <c r="AG13" s="108">
        <v>82</v>
      </c>
      <c r="AH13" s="108">
        <v>400</v>
      </c>
      <c r="AI13" s="111"/>
      <c r="AJ13" s="112"/>
      <c r="AK13" s="112"/>
      <c r="AL13" s="112"/>
      <c r="AM13" s="112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4"/>
      <c r="AY13" s="112"/>
      <c r="AZ13" s="112"/>
      <c r="BA13" s="112"/>
      <c r="BB13" s="118"/>
    </row>
    <row r="14" spans="1:56" s="116" customFormat="1" ht="15.75" x14ac:dyDescent="0.25">
      <c r="A14" s="101" t="s">
        <v>46</v>
      </c>
      <c r="B14" s="102">
        <f t="shared" si="9"/>
        <v>41</v>
      </c>
      <c r="C14" s="103">
        <f t="shared" si="0"/>
        <v>1.414280786478096</v>
      </c>
      <c r="D14" s="104">
        <f t="shared" si="1"/>
        <v>41</v>
      </c>
      <c r="E14" s="103">
        <f t="shared" si="2"/>
        <v>1.634768740031898</v>
      </c>
      <c r="F14" s="105"/>
      <c r="G14" s="105">
        <v>41</v>
      </c>
      <c r="H14" s="105"/>
      <c r="I14" s="105"/>
      <c r="J14" s="105"/>
      <c r="K14" s="106"/>
      <c r="L14" s="105" t="e">
        <f t="shared" si="3"/>
        <v>#DIV/0!</v>
      </c>
      <c r="M14" s="117"/>
      <c r="N14" s="103" t="e">
        <f t="shared" si="4"/>
        <v>#DIV/0!</v>
      </c>
      <c r="O14" s="108"/>
      <c r="P14" s="103">
        <f t="shared" si="5"/>
        <v>0</v>
      </c>
      <c r="Q14" s="108"/>
      <c r="R14" s="103" t="e">
        <f t="shared" si="6"/>
        <v>#DIV/0!</v>
      </c>
      <c r="S14" s="105"/>
      <c r="T14" s="105"/>
      <c r="U14" s="108"/>
      <c r="V14" s="108"/>
      <c r="W14" s="108">
        <v>41</v>
      </c>
      <c r="X14" s="109" t="s">
        <v>46</v>
      </c>
      <c r="Y14" s="110">
        <f t="shared" si="7"/>
        <v>2899</v>
      </c>
      <c r="Z14" s="108">
        <v>2508</v>
      </c>
      <c r="AA14" s="105"/>
      <c r="AB14" s="108"/>
      <c r="AC14" s="108"/>
      <c r="AD14" s="108">
        <v>41</v>
      </c>
      <c r="AE14" s="108"/>
      <c r="AF14" s="108">
        <v>350</v>
      </c>
      <c r="AG14" s="108"/>
      <c r="AH14" s="108">
        <v>600</v>
      </c>
      <c r="AI14" s="111"/>
      <c r="AJ14" s="112"/>
      <c r="AK14" s="112"/>
      <c r="AL14" s="112"/>
      <c r="AM14" s="112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4"/>
      <c r="AY14" s="112"/>
      <c r="AZ14" s="112"/>
      <c r="BA14" s="112"/>
      <c r="BB14" s="118"/>
    </row>
    <row r="15" spans="1:56" s="29" customFormat="1" ht="15.75" x14ac:dyDescent="0.25">
      <c r="A15" s="30" t="s">
        <v>47</v>
      </c>
      <c r="B15" s="31">
        <f t="shared" si="9"/>
        <v>0</v>
      </c>
      <c r="C15" s="32">
        <f t="shared" si="0"/>
        <v>0</v>
      </c>
      <c r="D15" s="96">
        <f t="shared" si="1"/>
        <v>0</v>
      </c>
      <c r="E15" s="32">
        <f t="shared" si="2"/>
        <v>0</v>
      </c>
      <c r="F15" s="33"/>
      <c r="G15" s="33"/>
      <c r="H15" s="33"/>
      <c r="I15" s="33"/>
      <c r="J15" s="33"/>
      <c r="K15" s="26"/>
      <c r="L15" s="33" t="e">
        <f t="shared" si="3"/>
        <v>#DIV/0!</v>
      </c>
      <c r="M15" s="34"/>
      <c r="N15" s="32" t="e">
        <f t="shared" si="4"/>
        <v>#DIV/0!</v>
      </c>
      <c r="O15" s="23"/>
      <c r="P15" s="32">
        <f t="shared" si="5"/>
        <v>0</v>
      </c>
      <c r="Q15" s="23"/>
      <c r="R15" s="32">
        <f t="shared" si="6"/>
        <v>0</v>
      </c>
      <c r="S15" s="33"/>
      <c r="T15" s="33"/>
      <c r="U15" s="23"/>
      <c r="V15" s="23"/>
      <c r="W15" s="23"/>
      <c r="X15" s="35" t="s">
        <v>47</v>
      </c>
      <c r="Y15" s="36">
        <f t="shared" si="7"/>
        <v>367</v>
      </c>
      <c r="Z15" s="23">
        <v>20</v>
      </c>
      <c r="AA15" s="33"/>
      <c r="AB15" s="23"/>
      <c r="AC15" s="23"/>
      <c r="AD15" s="23">
        <v>187</v>
      </c>
      <c r="AE15" s="23">
        <v>160</v>
      </c>
      <c r="AF15" s="23"/>
      <c r="AG15" s="23"/>
      <c r="AH15" s="23">
        <v>187</v>
      </c>
      <c r="AI15" s="37"/>
      <c r="AJ15" s="9"/>
      <c r="AK15" s="9"/>
      <c r="AL15" s="9"/>
      <c r="AM15" s="9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9"/>
      <c r="AY15" s="9"/>
      <c r="AZ15" s="9"/>
      <c r="BA15" s="9"/>
      <c r="BB15" s="41"/>
    </row>
    <row r="16" spans="1:56" s="116" customFormat="1" ht="17.25" customHeight="1" x14ac:dyDescent="0.25">
      <c r="A16" s="101" t="s">
        <v>48</v>
      </c>
      <c r="B16" s="102">
        <f t="shared" si="9"/>
        <v>0</v>
      </c>
      <c r="C16" s="103">
        <f t="shared" si="0"/>
        <v>0</v>
      </c>
      <c r="D16" s="104">
        <f t="shared" si="1"/>
        <v>0</v>
      </c>
      <c r="E16" s="103">
        <f t="shared" si="2"/>
        <v>0</v>
      </c>
      <c r="F16" s="105"/>
      <c r="G16" s="105"/>
      <c r="H16" s="105"/>
      <c r="I16" s="105"/>
      <c r="J16" s="105"/>
      <c r="K16" s="106"/>
      <c r="L16" s="105">
        <f t="shared" si="3"/>
        <v>0</v>
      </c>
      <c r="M16" s="107"/>
      <c r="N16" s="103" t="e">
        <f t="shared" si="4"/>
        <v>#DIV/0!</v>
      </c>
      <c r="O16" s="108"/>
      <c r="P16" s="103">
        <f t="shared" si="5"/>
        <v>0</v>
      </c>
      <c r="Q16" s="108"/>
      <c r="R16" s="103" t="e">
        <f t="shared" si="6"/>
        <v>#DIV/0!</v>
      </c>
      <c r="S16" s="105"/>
      <c r="T16" s="105"/>
      <c r="U16" s="108"/>
      <c r="V16" s="108"/>
      <c r="W16" s="108"/>
      <c r="X16" s="109" t="s">
        <v>48</v>
      </c>
      <c r="Y16" s="110">
        <f t="shared" si="7"/>
        <v>1415</v>
      </c>
      <c r="Z16" s="108">
        <v>1215</v>
      </c>
      <c r="AA16" s="105"/>
      <c r="AB16" s="108">
        <v>50</v>
      </c>
      <c r="AC16" s="108"/>
      <c r="AD16" s="108">
        <v>150</v>
      </c>
      <c r="AE16" s="108"/>
      <c r="AF16" s="108"/>
      <c r="AG16" s="108"/>
      <c r="AH16" s="108">
        <v>450</v>
      </c>
      <c r="AI16" s="111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4"/>
      <c r="AY16" s="112"/>
      <c r="AZ16" s="112"/>
      <c r="BA16" s="112"/>
      <c r="BB16" s="118"/>
    </row>
    <row r="17" spans="1:56" s="29" customFormat="1" ht="15.75" x14ac:dyDescent="0.25">
      <c r="A17" s="30" t="s">
        <v>49</v>
      </c>
      <c r="B17" s="31">
        <f t="shared" si="9"/>
        <v>0</v>
      </c>
      <c r="C17" s="32">
        <f t="shared" si="0"/>
        <v>0</v>
      </c>
      <c r="D17" s="96">
        <f t="shared" si="1"/>
        <v>0</v>
      </c>
      <c r="E17" s="32" t="e">
        <f t="shared" si="2"/>
        <v>#DIV/0!</v>
      </c>
      <c r="F17" s="23"/>
      <c r="G17" s="23"/>
      <c r="H17" s="23"/>
      <c r="I17" s="23"/>
      <c r="J17" s="33"/>
      <c r="K17" s="26"/>
      <c r="L17" s="33" t="e">
        <f t="shared" si="3"/>
        <v>#DIV/0!</v>
      </c>
      <c r="M17" s="34"/>
      <c r="N17" s="32" t="e">
        <f t="shared" si="4"/>
        <v>#DIV/0!</v>
      </c>
      <c r="O17" s="23"/>
      <c r="P17" s="32">
        <f t="shared" si="5"/>
        <v>0</v>
      </c>
      <c r="Q17" s="23"/>
      <c r="R17" s="32" t="e">
        <f t="shared" si="6"/>
        <v>#DIV/0!</v>
      </c>
      <c r="S17" s="33"/>
      <c r="T17" s="33"/>
      <c r="U17" s="23"/>
      <c r="V17" s="23"/>
      <c r="W17" s="23"/>
      <c r="X17" s="35" t="s">
        <v>49</v>
      </c>
      <c r="Y17" s="36">
        <f t="shared" si="7"/>
        <v>175</v>
      </c>
      <c r="Z17" s="23">
        <v>0</v>
      </c>
      <c r="AA17" s="33"/>
      <c r="AB17" s="23"/>
      <c r="AC17" s="23"/>
      <c r="AD17" s="23">
        <v>175</v>
      </c>
      <c r="AE17" s="23"/>
      <c r="AF17" s="23"/>
      <c r="AG17" s="23"/>
      <c r="AH17" s="23">
        <v>24</v>
      </c>
      <c r="AI17" s="37">
        <v>709</v>
      </c>
      <c r="AJ17" s="9">
        <v>1012</v>
      </c>
      <c r="AK17" s="9"/>
      <c r="AL17" s="9"/>
      <c r="AM17" s="9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9"/>
      <c r="AY17" s="9"/>
      <c r="AZ17" s="9"/>
      <c r="BA17" s="9"/>
      <c r="BB17" s="41"/>
    </row>
    <row r="18" spans="1:56" s="116" customFormat="1" ht="15.75" x14ac:dyDescent="0.25">
      <c r="A18" s="101" t="s">
        <v>50</v>
      </c>
      <c r="B18" s="102">
        <f t="shared" si="9"/>
        <v>102</v>
      </c>
      <c r="C18" s="103">
        <f t="shared" si="0"/>
        <v>1.2818901596078924</v>
      </c>
      <c r="D18" s="104">
        <f t="shared" si="1"/>
        <v>102</v>
      </c>
      <c r="E18" s="103">
        <f t="shared" si="2"/>
        <v>1.4425116673737801</v>
      </c>
      <c r="F18" s="105"/>
      <c r="G18" s="105">
        <v>102</v>
      </c>
      <c r="H18" s="105"/>
      <c r="I18" s="105"/>
      <c r="J18" s="108"/>
      <c r="K18" s="106"/>
      <c r="L18" s="105" t="e">
        <f t="shared" si="3"/>
        <v>#DIV/0!</v>
      </c>
      <c r="M18" s="107"/>
      <c r="N18" s="103" t="e">
        <f t="shared" si="4"/>
        <v>#DIV/0!</v>
      </c>
      <c r="O18" s="108"/>
      <c r="P18" s="103" t="e">
        <f t="shared" si="5"/>
        <v>#DIV/0!</v>
      </c>
      <c r="Q18" s="108"/>
      <c r="R18" s="103">
        <f t="shared" si="6"/>
        <v>0</v>
      </c>
      <c r="S18" s="105"/>
      <c r="T18" s="105"/>
      <c r="U18" s="108"/>
      <c r="V18" s="108"/>
      <c r="W18" s="108">
        <v>102</v>
      </c>
      <c r="X18" s="109" t="s">
        <v>50</v>
      </c>
      <c r="Y18" s="110">
        <f t="shared" si="7"/>
        <v>7957</v>
      </c>
      <c r="Z18" s="119">
        <v>7071</v>
      </c>
      <c r="AA18" s="105"/>
      <c r="AB18" s="108"/>
      <c r="AC18" s="108"/>
      <c r="AD18" s="108"/>
      <c r="AE18" s="108">
        <v>886</v>
      </c>
      <c r="AF18" s="108"/>
      <c r="AG18" s="108"/>
      <c r="AH18" s="108">
        <v>1166</v>
      </c>
      <c r="AI18" s="111"/>
      <c r="AJ18" s="112"/>
      <c r="AK18" s="112"/>
      <c r="AL18" s="112"/>
      <c r="AM18" s="112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4"/>
      <c r="AY18" s="112"/>
      <c r="AZ18" s="112"/>
      <c r="BA18" s="112"/>
      <c r="BB18" s="118"/>
    </row>
    <row r="19" spans="1:56" s="29" customFormat="1" ht="15.75" x14ac:dyDescent="0.25">
      <c r="A19" s="30" t="s">
        <v>51</v>
      </c>
      <c r="B19" s="31">
        <f t="shared" si="9"/>
        <v>0</v>
      </c>
      <c r="C19" s="32">
        <f t="shared" si="0"/>
        <v>0</v>
      </c>
      <c r="D19" s="96">
        <f t="shared" si="1"/>
        <v>0</v>
      </c>
      <c r="E19" s="32">
        <f t="shared" si="2"/>
        <v>0</v>
      </c>
      <c r="F19" s="33"/>
      <c r="G19" s="33"/>
      <c r="H19" s="33"/>
      <c r="I19" s="33"/>
      <c r="J19" s="33"/>
      <c r="K19" s="26"/>
      <c r="L19" s="33" t="e">
        <f t="shared" si="3"/>
        <v>#DIV/0!</v>
      </c>
      <c r="M19" s="42"/>
      <c r="N19" s="32" t="e">
        <f t="shared" si="4"/>
        <v>#DIV/0!</v>
      </c>
      <c r="O19" s="23"/>
      <c r="P19" s="32" t="e">
        <f t="shared" si="5"/>
        <v>#DIV/0!</v>
      </c>
      <c r="Q19" s="23"/>
      <c r="R19" s="32">
        <f t="shared" si="6"/>
        <v>0</v>
      </c>
      <c r="S19" s="33"/>
      <c r="T19" s="33"/>
      <c r="U19" s="23"/>
      <c r="V19" s="23"/>
      <c r="W19" s="23"/>
      <c r="X19" s="35" t="s">
        <v>51</v>
      </c>
      <c r="Y19" s="36">
        <f t="shared" si="7"/>
        <v>740</v>
      </c>
      <c r="Z19" s="23">
        <v>610</v>
      </c>
      <c r="AA19" s="33"/>
      <c r="AB19" s="44"/>
      <c r="AC19" s="23"/>
      <c r="AD19" s="23"/>
      <c r="AE19" s="23">
        <v>130</v>
      </c>
      <c r="AF19" s="23"/>
      <c r="AG19" s="23"/>
      <c r="AH19" s="23"/>
      <c r="AI19" s="37"/>
      <c r="AJ19" s="9"/>
      <c r="AK19" s="9"/>
      <c r="AL19" s="9"/>
      <c r="AM19" s="9"/>
      <c r="AN19" s="38"/>
      <c r="AO19" s="38"/>
      <c r="AP19" s="45"/>
      <c r="AQ19" s="38"/>
      <c r="AR19" s="38"/>
      <c r="AS19" s="38"/>
      <c r="AT19" s="38"/>
      <c r="AU19" s="38"/>
      <c r="AV19" s="38"/>
      <c r="AW19" s="38"/>
      <c r="AX19" s="39"/>
      <c r="AY19" s="9"/>
      <c r="AZ19" s="9"/>
      <c r="BA19" s="9"/>
      <c r="BB19" s="41"/>
    </row>
    <row r="20" spans="1:56" s="29" customFormat="1" ht="15.75" x14ac:dyDescent="0.25">
      <c r="A20" s="30" t="s">
        <v>52</v>
      </c>
      <c r="B20" s="31">
        <f t="shared" si="9"/>
        <v>0</v>
      </c>
      <c r="C20" s="32">
        <f t="shared" si="0"/>
        <v>0</v>
      </c>
      <c r="D20" s="96">
        <f t="shared" si="1"/>
        <v>0</v>
      </c>
      <c r="E20" s="32">
        <f t="shared" si="2"/>
        <v>0</v>
      </c>
      <c r="F20" s="33"/>
      <c r="G20" s="33"/>
      <c r="H20" s="33"/>
      <c r="I20" s="33"/>
      <c r="J20" s="33"/>
      <c r="K20" s="26"/>
      <c r="L20" s="33" t="e">
        <f t="shared" si="3"/>
        <v>#DIV/0!</v>
      </c>
      <c r="M20" s="34"/>
      <c r="N20" s="32" t="e">
        <f t="shared" si="4"/>
        <v>#DIV/0!</v>
      </c>
      <c r="O20" s="23"/>
      <c r="P20" s="32" t="e">
        <f t="shared" si="5"/>
        <v>#DIV/0!</v>
      </c>
      <c r="Q20" s="23"/>
      <c r="R20" s="32" t="e">
        <f t="shared" si="6"/>
        <v>#DIV/0!</v>
      </c>
      <c r="S20" s="33"/>
      <c r="T20" s="33"/>
      <c r="U20" s="23"/>
      <c r="V20" s="23"/>
      <c r="W20" s="23"/>
      <c r="X20" s="35" t="s">
        <v>52</v>
      </c>
      <c r="Y20" s="36">
        <f t="shared" si="7"/>
        <v>418</v>
      </c>
      <c r="Z20" s="23">
        <v>418</v>
      </c>
      <c r="AA20" s="23"/>
      <c r="AB20" s="23"/>
      <c r="AC20" s="23"/>
      <c r="AD20" s="23"/>
      <c r="AE20" s="23"/>
      <c r="AF20" s="23"/>
      <c r="AG20" s="23"/>
      <c r="AH20" s="23">
        <v>110</v>
      </c>
      <c r="AI20" s="37"/>
      <c r="AJ20" s="9"/>
      <c r="AK20" s="9"/>
      <c r="AL20" s="9"/>
      <c r="AM20" s="9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9"/>
      <c r="AY20" s="9"/>
      <c r="AZ20" s="9"/>
      <c r="BA20" s="9"/>
      <c r="BB20" s="41"/>
    </row>
    <row r="21" spans="1:56" s="29" customFormat="1" ht="15" customHeight="1" x14ac:dyDescent="0.25">
      <c r="A21" s="30" t="s">
        <v>53</v>
      </c>
      <c r="B21" s="31">
        <f t="shared" si="9"/>
        <v>0</v>
      </c>
      <c r="C21" s="32">
        <f t="shared" si="0"/>
        <v>0</v>
      </c>
      <c r="D21" s="96">
        <f t="shared" si="1"/>
        <v>0</v>
      </c>
      <c r="E21" s="32" t="e">
        <f t="shared" si="2"/>
        <v>#DIV/0!</v>
      </c>
      <c r="F21" s="33"/>
      <c r="G21" s="33"/>
      <c r="H21" s="33"/>
      <c r="I21" s="33"/>
      <c r="J21" s="33"/>
      <c r="K21" s="26"/>
      <c r="L21" s="33" t="e">
        <f t="shared" si="3"/>
        <v>#DIV/0!</v>
      </c>
      <c r="M21" s="34"/>
      <c r="N21" s="32" t="e">
        <f t="shared" si="4"/>
        <v>#DIV/0!</v>
      </c>
      <c r="O21" s="23"/>
      <c r="P21" s="32" t="e">
        <f t="shared" si="5"/>
        <v>#DIV/0!</v>
      </c>
      <c r="Q21" s="23"/>
      <c r="R21" s="32">
        <f t="shared" si="6"/>
        <v>0</v>
      </c>
      <c r="S21" s="33"/>
      <c r="T21" s="33"/>
      <c r="U21" s="23"/>
      <c r="V21" s="23"/>
      <c r="W21" s="23"/>
      <c r="X21" s="35" t="s">
        <v>53</v>
      </c>
      <c r="Y21" s="36">
        <f t="shared" si="7"/>
        <v>58</v>
      </c>
      <c r="Z21" s="23"/>
      <c r="AA21" s="33"/>
      <c r="AB21" s="23"/>
      <c r="AC21" s="23"/>
      <c r="AD21" s="23"/>
      <c r="AE21" s="23">
        <v>58</v>
      </c>
      <c r="AF21" s="23"/>
      <c r="AG21" s="23"/>
      <c r="AH21" s="23"/>
      <c r="AI21" s="37">
        <v>39</v>
      </c>
      <c r="AJ21" s="9">
        <v>238</v>
      </c>
      <c r="AK21" s="9"/>
      <c r="AL21" s="9"/>
      <c r="AM21" s="9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9"/>
      <c r="AY21" s="9"/>
      <c r="AZ21" s="9"/>
      <c r="BA21" s="9"/>
      <c r="BB21" s="41"/>
    </row>
    <row r="22" spans="1:56" s="46" customFormat="1" ht="15.75" x14ac:dyDescent="0.25">
      <c r="A22" s="35" t="s">
        <v>54</v>
      </c>
      <c r="B22" s="31">
        <f t="shared" si="9"/>
        <v>0</v>
      </c>
      <c r="C22" s="32">
        <f t="shared" si="0"/>
        <v>0</v>
      </c>
      <c r="D22" s="96">
        <f t="shared" si="1"/>
        <v>0</v>
      </c>
      <c r="E22" s="32" t="e">
        <f t="shared" si="2"/>
        <v>#DIV/0!</v>
      </c>
      <c r="F22" s="33"/>
      <c r="G22" s="33"/>
      <c r="H22" s="33"/>
      <c r="I22" s="33"/>
      <c r="J22" s="33"/>
      <c r="K22" s="26"/>
      <c r="L22" s="33">
        <f t="shared" si="3"/>
        <v>0</v>
      </c>
      <c r="M22" s="34"/>
      <c r="N22" s="33" t="e">
        <f t="shared" si="4"/>
        <v>#DIV/0!</v>
      </c>
      <c r="O22" s="23"/>
      <c r="P22" s="32" t="e">
        <f t="shared" si="5"/>
        <v>#DIV/0!</v>
      </c>
      <c r="Q22" s="23"/>
      <c r="R22" s="32" t="e">
        <f t="shared" si="6"/>
        <v>#DIV/0!</v>
      </c>
      <c r="S22" s="33"/>
      <c r="T22" s="33"/>
      <c r="U22" s="23"/>
      <c r="V22" s="23"/>
      <c r="W22" s="23"/>
      <c r="X22" s="35" t="s">
        <v>54</v>
      </c>
      <c r="Y22" s="36">
        <f t="shared" si="7"/>
        <v>83.33</v>
      </c>
      <c r="Z22" s="43"/>
      <c r="AA22" s="33"/>
      <c r="AB22" s="23">
        <v>83.33</v>
      </c>
      <c r="AC22" s="23"/>
      <c r="AD22" s="23"/>
      <c r="AE22" s="23"/>
      <c r="AF22" s="23"/>
      <c r="AG22" s="23"/>
      <c r="AH22" s="43"/>
      <c r="AI22" s="47"/>
      <c r="AJ22" s="48"/>
      <c r="AK22" s="48"/>
      <c r="AL22" s="48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50"/>
      <c r="AY22" s="48"/>
      <c r="AZ22" s="48"/>
      <c r="BA22" s="48"/>
      <c r="BB22" s="51"/>
    </row>
    <row r="23" spans="1:56" s="46" customFormat="1" ht="15.75" x14ac:dyDescent="0.25">
      <c r="A23" s="35" t="s">
        <v>55</v>
      </c>
      <c r="B23" s="31">
        <f t="shared" si="9"/>
        <v>0</v>
      </c>
      <c r="C23" s="32">
        <f t="shared" si="0"/>
        <v>0</v>
      </c>
      <c r="D23" s="96">
        <f t="shared" si="1"/>
        <v>0</v>
      </c>
      <c r="E23" s="32" t="e">
        <f t="shared" si="2"/>
        <v>#DIV/0!</v>
      </c>
      <c r="F23" s="33"/>
      <c r="G23" s="33"/>
      <c r="H23" s="33"/>
      <c r="I23" s="33"/>
      <c r="J23" s="33"/>
      <c r="K23" s="26"/>
      <c r="L23" s="33">
        <f t="shared" si="3"/>
        <v>0</v>
      </c>
      <c r="M23" s="34"/>
      <c r="N23" s="33" t="e">
        <f t="shared" si="4"/>
        <v>#DIV/0!</v>
      </c>
      <c r="O23" s="23"/>
      <c r="P23" s="32" t="e">
        <f t="shared" si="5"/>
        <v>#DIV/0!</v>
      </c>
      <c r="Q23" s="23"/>
      <c r="R23" s="32" t="e">
        <f t="shared" si="6"/>
        <v>#DIV/0!</v>
      </c>
      <c r="S23" s="33"/>
      <c r="T23" s="33"/>
      <c r="U23" s="23"/>
      <c r="V23" s="23"/>
      <c r="W23" s="23"/>
      <c r="X23" s="35" t="s">
        <v>55</v>
      </c>
      <c r="Y23" s="36">
        <f t="shared" si="7"/>
        <v>78</v>
      </c>
      <c r="Z23" s="43"/>
      <c r="AA23" s="33"/>
      <c r="AB23" s="23">
        <v>78</v>
      </c>
      <c r="AC23" s="23"/>
      <c r="AD23" s="23"/>
      <c r="AE23" s="23"/>
      <c r="AF23" s="23"/>
      <c r="AG23" s="23"/>
      <c r="AH23" s="43"/>
      <c r="AI23" s="47"/>
      <c r="AJ23" s="48"/>
      <c r="AK23" s="48"/>
      <c r="AL23" s="48"/>
      <c r="AM23" s="48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50"/>
      <c r="AY23" s="48"/>
      <c r="AZ23" s="48"/>
      <c r="BA23" s="48"/>
      <c r="BB23" s="51"/>
    </row>
    <row r="24" spans="1:56" s="46" customFormat="1" ht="15.75" x14ac:dyDescent="0.25">
      <c r="A24" s="35" t="s">
        <v>56</v>
      </c>
      <c r="B24" s="31">
        <f t="shared" si="9"/>
        <v>0</v>
      </c>
      <c r="C24" s="32" t="e">
        <f t="shared" si="0"/>
        <v>#DIV/0!</v>
      </c>
      <c r="D24" s="96">
        <f t="shared" si="1"/>
        <v>0</v>
      </c>
      <c r="E24" s="32" t="e">
        <f t="shared" si="2"/>
        <v>#DIV/0!</v>
      </c>
      <c r="F24" s="33"/>
      <c r="G24" s="33"/>
      <c r="H24" s="33"/>
      <c r="I24" s="33"/>
      <c r="J24" s="33"/>
      <c r="K24" s="26"/>
      <c r="L24" s="33" t="e">
        <f t="shared" si="3"/>
        <v>#DIV/0!</v>
      </c>
      <c r="M24" s="34"/>
      <c r="N24" s="33" t="e">
        <f t="shared" si="4"/>
        <v>#DIV/0!</v>
      </c>
      <c r="O24" s="23"/>
      <c r="P24" s="32" t="e">
        <f t="shared" si="5"/>
        <v>#DIV/0!</v>
      </c>
      <c r="Q24" s="23"/>
      <c r="R24" s="32" t="e">
        <f t="shared" si="6"/>
        <v>#DIV/0!</v>
      </c>
      <c r="S24" s="33"/>
      <c r="T24" s="33"/>
      <c r="U24" s="23"/>
      <c r="V24" s="23"/>
      <c r="W24" s="23"/>
      <c r="X24" s="35" t="s">
        <v>56</v>
      </c>
      <c r="Y24" s="36">
        <f t="shared" si="7"/>
        <v>0</v>
      </c>
      <c r="Z24" s="43"/>
      <c r="AA24" s="33"/>
      <c r="AB24" s="23"/>
      <c r="AC24" s="23"/>
      <c r="AD24" s="23"/>
      <c r="AE24" s="23"/>
      <c r="AF24" s="23"/>
      <c r="AG24" s="23"/>
      <c r="AH24" s="43"/>
      <c r="AI24" s="47"/>
      <c r="AJ24" s="48"/>
      <c r="AK24" s="48"/>
      <c r="AL24" s="48"/>
      <c r="AM24" s="48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50"/>
      <c r="AY24" s="48"/>
      <c r="AZ24" s="48"/>
      <c r="BA24" s="48"/>
      <c r="BB24" s="51"/>
    </row>
    <row r="25" spans="1:56" s="46" customFormat="1" ht="15.75" x14ac:dyDescent="0.25">
      <c r="A25" s="35" t="s">
        <v>57</v>
      </c>
      <c r="B25" s="31">
        <f t="shared" si="9"/>
        <v>0</v>
      </c>
      <c r="C25" s="32">
        <f t="shared" si="0"/>
        <v>0</v>
      </c>
      <c r="D25" s="96">
        <f t="shared" si="1"/>
        <v>0</v>
      </c>
      <c r="E25" s="32" t="e">
        <f t="shared" si="2"/>
        <v>#DIV/0!</v>
      </c>
      <c r="F25" s="33"/>
      <c r="G25" s="33"/>
      <c r="H25" s="33"/>
      <c r="I25" s="33"/>
      <c r="J25" s="33"/>
      <c r="K25" s="26"/>
      <c r="L25" s="33">
        <f t="shared" si="3"/>
        <v>0</v>
      </c>
      <c r="M25" s="34"/>
      <c r="N25" s="33">
        <f t="shared" si="4"/>
        <v>0</v>
      </c>
      <c r="O25" s="23"/>
      <c r="P25" s="32" t="e">
        <f t="shared" si="5"/>
        <v>#DIV/0!</v>
      </c>
      <c r="Q25" s="23"/>
      <c r="R25" s="32" t="e">
        <f t="shared" si="6"/>
        <v>#DIV/0!</v>
      </c>
      <c r="S25" s="33"/>
      <c r="T25" s="33"/>
      <c r="U25" s="23"/>
      <c r="V25" s="23"/>
      <c r="W25" s="23"/>
      <c r="X25" s="35" t="s">
        <v>57</v>
      </c>
      <c r="Y25" s="36">
        <f t="shared" si="7"/>
        <v>115</v>
      </c>
      <c r="Z25" s="43"/>
      <c r="AA25" s="33"/>
      <c r="AB25" s="23">
        <v>100</v>
      </c>
      <c r="AC25" s="23">
        <v>15</v>
      </c>
      <c r="AD25" s="23"/>
      <c r="AE25" s="23"/>
      <c r="AF25" s="23"/>
      <c r="AG25" s="23"/>
      <c r="AH25" s="43"/>
      <c r="AI25" s="47"/>
      <c r="AJ25" s="48"/>
      <c r="AK25" s="48"/>
      <c r="AL25" s="48"/>
      <c r="AM25" s="48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50"/>
      <c r="AY25" s="48"/>
      <c r="AZ25" s="48"/>
      <c r="BA25" s="48"/>
      <c r="BB25" s="51"/>
    </row>
    <row r="26" spans="1:56" s="46" customFormat="1" ht="15.75" x14ac:dyDescent="0.25">
      <c r="A26" s="35" t="s">
        <v>58</v>
      </c>
      <c r="B26" s="31">
        <f t="shared" si="9"/>
        <v>0</v>
      </c>
      <c r="C26" s="32">
        <f t="shared" si="0"/>
        <v>0</v>
      </c>
      <c r="D26" s="96">
        <f t="shared" si="1"/>
        <v>0</v>
      </c>
      <c r="E26" s="32" t="e">
        <f t="shared" si="2"/>
        <v>#DIV/0!</v>
      </c>
      <c r="F26" s="33"/>
      <c r="G26" s="33"/>
      <c r="H26" s="33"/>
      <c r="I26" s="33"/>
      <c r="J26" s="33"/>
      <c r="K26" s="26"/>
      <c r="L26" s="33">
        <f t="shared" si="3"/>
        <v>0</v>
      </c>
      <c r="M26" s="34"/>
      <c r="N26" s="33" t="e">
        <f t="shared" si="4"/>
        <v>#DIV/0!</v>
      </c>
      <c r="O26" s="23"/>
      <c r="P26" s="32" t="e">
        <f t="shared" si="5"/>
        <v>#DIV/0!</v>
      </c>
      <c r="Q26" s="23"/>
      <c r="R26" s="32" t="e">
        <f t="shared" si="6"/>
        <v>#DIV/0!</v>
      </c>
      <c r="S26" s="33"/>
      <c r="T26" s="33"/>
      <c r="U26" s="23"/>
      <c r="V26" s="23"/>
      <c r="W26" s="23"/>
      <c r="X26" s="35" t="s">
        <v>58</v>
      </c>
      <c r="Y26" s="36">
        <f t="shared" si="7"/>
        <v>7</v>
      </c>
      <c r="Z26" s="43"/>
      <c r="AA26" s="33"/>
      <c r="AB26" s="23">
        <v>7</v>
      </c>
      <c r="AC26" s="23"/>
      <c r="AD26" s="23"/>
      <c r="AE26" s="23"/>
      <c r="AF26" s="23"/>
      <c r="AG26" s="23"/>
      <c r="AH26" s="43"/>
      <c r="AI26" s="47"/>
      <c r="AJ26" s="48"/>
      <c r="AK26" s="48"/>
      <c r="AL26" s="48"/>
      <c r="AM26" s="48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50"/>
      <c r="AY26" s="48"/>
      <c r="AZ26" s="48"/>
      <c r="BA26" s="48"/>
      <c r="BB26" s="51"/>
    </row>
    <row r="27" spans="1:56" s="46" customFormat="1" ht="15.75" x14ac:dyDescent="0.25">
      <c r="A27" s="35" t="s">
        <v>59</v>
      </c>
      <c r="B27" s="31">
        <f t="shared" si="9"/>
        <v>0</v>
      </c>
      <c r="C27" s="32">
        <f t="shared" si="0"/>
        <v>0</v>
      </c>
      <c r="D27" s="96">
        <f t="shared" si="1"/>
        <v>0</v>
      </c>
      <c r="E27" s="32" t="e">
        <f t="shared" si="2"/>
        <v>#DIV/0!</v>
      </c>
      <c r="F27" s="33"/>
      <c r="G27" s="33"/>
      <c r="H27" s="33"/>
      <c r="I27" s="33"/>
      <c r="J27" s="33"/>
      <c r="K27" s="26"/>
      <c r="L27" s="33">
        <f t="shared" si="3"/>
        <v>0</v>
      </c>
      <c r="M27" s="34"/>
      <c r="N27" s="33">
        <f t="shared" si="4"/>
        <v>0</v>
      </c>
      <c r="O27" s="23"/>
      <c r="P27" s="32" t="e">
        <f t="shared" si="5"/>
        <v>#DIV/0!</v>
      </c>
      <c r="Q27" s="23"/>
      <c r="R27" s="32" t="e">
        <f t="shared" si="6"/>
        <v>#DIV/0!</v>
      </c>
      <c r="S27" s="33"/>
      <c r="T27" s="33"/>
      <c r="U27" s="23"/>
      <c r="V27" s="23"/>
      <c r="W27" s="23"/>
      <c r="X27" s="35" t="s">
        <v>59</v>
      </c>
      <c r="Y27" s="36">
        <f t="shared" si="7"/>
        <v>66</v>
      </c>
      <c r="Z27" s="43"/>
      <c r="AA27" s="33"/>
      <c r="AB27" s="23">
        <v>50</v>
      </c>
      <c r="AC27" s="23">
        <v>16</v>
      </c>
      <c r="AD27" s="23"/>
      <c r="AE27" s="23"/>
      <c r="AF27" s="23"/>
      <c r="AG27" s="23"/>
      <c r="AH27" s="43"/>
      <c r="AI27" s="47"/>
      <c r="AJ27" s="48"/>
      <c r="AK27" s="48"/>
      <c r="AL27" s="48"/>
      <c r="AM27" s="48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50"/>
      <c r="AY27" s="48"/>
      <c r="AZ27" s="48"/>
      <c r="BA27" s="48"/>
      <c r="BB27" s="51"/>
    </row>
    <row r="28" spans="1:56" s="46" customFormat="1" ht="15.75" x14ac:dyDescent="0.25">
      <c r="A28" s="35" t="s">
        <v>61</v>
      </c>
      <c r="B28" s="31">
        <f t="shared" si="9"/>
        <v>0</v>
      </c>
      <c r="C28" s="32" t="e">
        <f t="shared" si="0"/>
        <v>#DIV/0!</v>
      </c>
      <c r="D28" s="96">
        <f t="shared" si="1"/>
        <v>0</v>
      </c>
      <c r="E28" s="32" t="e">
        <f t="shared" si="2"/>
        <v>#DIV/0!</v>
      </c>
      <c r="F28" s="33"/>
      <c r="G28" s="33"/>
      <c r="H28" s="33"/>
      <c r="I28" s="33"/>
      <c r="J28" s="33"/>
      <c r="K28" s="26"/>
      <c r="L28" s="33" t="e">
        <f t="shared" si="3"/>
        <v>#DIV/0!</v>
      </c>
      <c r="M28" s="34"/>
      <c r="N28" s="33" t="e">
        <f t="shared" si="4"/>
        <v>#DIV/0!</v>
      </c>
      <c r="O28" s="23"/>
      <c r="P28" s="32" t="e">
        <f t="shared" si="5"/>
        <v>#DIV/0!</v>
      </c>
      <c r="Q28" s="23"/>
      <c r="R28" s="32" t="e">
        <f t="shared" si="6"/>
        <v>#DIV/0!</v>
      </c>
      <c r="S28" s="33"/>
      <c r="T28" s="33"/>
      <c r="U28" s="23"/>
      <c r="V28" s="23"/>
      <c r="W28" s="23"/>
      <c r="X28" s="35" t="s">
        <v>61</v>
      </c>
      <c r="Y28" s="36">
        <f t="shared" si="7"/>
        <v>0</v>
      </c>
      <c r="Z28" s="43"/>
      <c r="AA28" s="33"/>
      <c r="AB28" s="23"/>
      <c r="AC28" s="23"/>
      <c r="AD28" s="23"/>
      <c r="AE28" s="23"/>
      <c r="AF28" s="23"/>
      <c r="AG28" s="23"/>
      <c r="AH28" s="43"/>
      <c r="AI28" s="47"/>
      <c r="AJ28" s="48"/>
      <c r="AK28" s="48"/>
      <c r="AL28" s="48"/>
      <c r="AM28" s="48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50"/>
      <c r="AY28" s="48"/>
      <c r="AZ28" s="48"/>
      <c r="BA28" s="48"/>
      <c r="BB28" s="51"/>
    </row>
    <row r="29" spans="1:56" s="29" customFormat="1" ht="15.75" x14ac:dyDescent="0.25">
      <c r="A29" s="30"/>
      <c r="B29" s="31">
        <f t="shared" si="9"/>
        <v>0</v>
      </c>
      <c r="C29" s="32" t="e">
        <f t="shared" si="0"/>
        <v>#DIV/0!</v>
      </c>
      <c r="D29" s="96">
        <f t="shared" si="1"/>
        <v>0</v>
      </c>
      <c r="E29" s="32" t="e">
        <f t="shared" si="2"/>
        <v>#DIV/0!</v>
      </c>
      <c r="F29" s="33"/>
      <c r="G29" s="33"/>
      <c r="H29" s="33"/>
      <c r="I29" s="33"/>
      <c r="J29" s="33"/>
      <c r="K29" s="26"/>
      <c r="L29" s="33" t="e">
        <f t="shared" si="3"/>
        <v>#DIV/0!</v>
      </c>
      <c r="M29" s="34"/>
      <c r="N29" s="33" t="e">
        <f t="shared" si="4"/>
        <v>#DIV/0!</v>
      </c>
      <c r="O29" s="23"/>
      <c r="P29" s="32" t="e">
        <f t="shared" si="5"/>
        <v>#DIV/0!</v>
      </c>
      <c r="Q29" s="23"/>
      <c r="R29" s="33" t="e">
        <f t="shared" si="6"/>
        <v>#DIV/0!</v>
      </c>
      <c r="S29" s="33"/>
      <c r="T29" s="33"/>
      <c r="U29" s="23"/>
      <c r="V29" s="23"/>
      <c r="W29" s="23"/>
      <c r="X29" s="35"/>
      <c r="Y29" s="36">
        <f t="shared" si="7"/>
        <v>0</v>
      </c>
      <c r="Z29" s="43"/>
      <c r="AA29" s="33"/>
      <c r="AB29" s="23"/>
      <c r="AC29" s="23"/>
      <c r="AD29" s="23"/>
      <c r="AE29" s="23"/>
      <c r="AF29" s="23"/>
      <c r="AG29" s="23"/>
      <c r="AH29" s="43"/>
      <c r="AI29" s="37"/>
      <c r="AJ29" s="9"/>
      <c r="AK29" s="9"/>
      <c r="AL29" s="9"/>
      <c r="AM29" s="9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9"/>
      <c r="AY29" s="9"/>
      <c r="AZ29" s="9"/>
      <c r="BA29" s="9"/>
      <c r="BB29" s="41"/>
    </row>
    <row r="30" spans="1:56" s="52" customFormat="1" ht="21.6" customHeight="1" x14ac:dyDescent="0.25">
      <c r="A30" s="53" t="s">
        <v>64</v>
      </c>
      <c r="B30" s="31">
        <f t="shared" si="9"/>
        <v>571</v>
      </c>
      <c r="C30" s="32">
        <f t="shared" si="0"/>
        <v>1.8190894804062399</v>
      </c>
      <c r="D30" s="31">
        <f t="shared" si="1"/>
        <v>571</v>
      </c>
      <c r="E30" s="54">
        <f t="shared" si="2"/>
        <v>2.3104313344662946</v>
      </c>
      <c r="F30" s="31">
        <f t="shared" ref="F30:K30" si="10">SUM(F6:F29)</f>
        <v>0</v>
      </c>
      <c r="G30" s="31">
        <f t="shared" si="10"/>
        <v>511</v>
      </c>
      <c r="H30" s="31">
        <f t="shared" si="10"/>
        <v>0</v>
      </c>
      <c r="I30" s="31">
        <f t="shared" si="10"/>
        <v>0</v>
      </c>
      <c r="J30" s="31">
        <f t="shared" si="10"/>
        <v>60</v>
      </c>
      <c r="K30" s="55">
        <f t="shared" si="10"/>
        <v>0</v>
      </c>
      <c r="L30" s="31">
        <f t="shared" si="3"/>
        <v>0</v>
      </c>
      <c r="M30" s="55">
        <f>SUM(M6:M29)</f>
        <v>0</v>
      </c>
      <c r="N30" s="31">
        <f t="shared" si="4"/>
        <v>0</v>
      </c>
      <c r="O30" s="78">
        <f>SUM(O6:O29)</f>
        <v>0</v>
      </c>
      <c r="P30" s="54">
        <f t="shared" si="5"/>
        <v>0</v>
      </c>
      <c r="Q30" s="31">
        <f>SUM(Q6:Q29)</f>
        <v>0</v>
      </c>
      <c r="R30" s="31">
        <f t="shared" si="6"/>
        <v>0</v>
      </c>
      <c r="S30" s="31">
        <f>SUM(S6:S29)</f>
        <v>0</v>
      </c>
      <c r="T30" s="31">
        <f>SUM(T6:T29)</f>
        <v>0</v>
      </c>
      <c r="U30" s="31">
        <f>SUM(U6:U29)</f>
        <v>0</v>
      </c>
      <c r="V30" s="31">
        <f>SUM(V6:V29)</f>
        <v>0</v>
      </c>
      <c r="W30" s="31">
        <f>SUM(W6:W29)</f>
        <v>353</v>
      </c>
      <c r="X30" s="56" t="s">
        <v>35</v>
      </c>
      <c r="Y30" s="36">
        <f t="shared" si="7"/>
        <v>31389.33</v>
      </c>
      <c r="Z30" s="36">
        <f t="shared" ref="Z30:AH30" si="11">SUM(Z6:Z29)</f>
        <v>24714</v>
      </c>
      <c r="AA30" s="36">
        <f t="shared" si="11"/>
        <v>0</v>
      </c>
      <c r="AB30" s="36">
        <f>SUM(AB6:AB29)</f>
        <v>478.33</v>
      </c>
      <c r="AC30" s="36">
        <f t="shared" si="11"/>
        <v>93</v>
      </c>
      <c r="AD30" s="36">
        <f t="shared" si="11"/>
        <v>1664</v>
      </c>
      <c r="AE30" s="36">
        <f t="shared" si="11"/>
        <v>3008</v>
      </c>
      <c r="AF30" s="36">
        <f t="shared" si="11"/>
        <v>600</v>
      </c>
      <c r="AG30" s="36">
        <f t="shared" si="11"/>
        <v>832</v>
      </c>
      <c r="AH30" s="36">
        <f t="shared" si="11"/>
        <v>4825</v>
      </c>
      <c r="AI30" s="57"/>
      <c r="AN30" s="45"/>
      <c r="AO30" s="45"/>
      <c r="AP30" s="45"/>
      <c r="AQ30" s="45"/>
      <c r="AR30" s="45"/>
      <c r="AS30" s="45"/>
      <c r="AT30" s="45"/>
      <c r="AU30" s="45"/>
      <c r="AV30" s="45"/>
      <c r="AW30" s="45"/>
    </row>
    <row r="31" spans="1:56" s="39" customFormat="1" ht="31.9" customHeight="1" x14ac:dyDescent="0.25">
      <c r="A31" s="58" t="s">
        <v>36</v>
      </c>
      <c r="B31" s="33">
        <v>2216</v>
      </c>
      <c r="C31" s="33">
        <v>7.2446711128547143</v>
      </c>
      <c r="D31" s="33">
        <v>2016</v>
      </c>
      <c r="E31" s="33">
        <v>7.9423236024110624</v>
      </c>
      <c r="F31" s="33">
        <v>0</v>
      </c>
      <c r="G31" s="33">
        <v>2016</v>
      </c>
      <c r="H31" s="33">
        <v>0</v>
      </c>
      <c r="I31" s="33">
        <v>0</v>
      </c>
      <c r="J31" s="33">
        <v>0</v>
      </c>
      <c r="K31" s="42">
        <v>0</v>
      </c>
      <c r="L31" s="33">
        <v>0</v>
      </c>
      <c r="M31" s="42">
        <v>0</v>
      </c>
      <c r="N31" s="77">
        <v>0</v>
      </c>
      <c r="O31" s="80">
        <v>0</v>
      </c>
      <c r="P31" s="39">
        <v>0</v>
      </c>
      <c r="Q31" s="33">
        <v>200</v>
      </c>
      <c r="R31" s="32">
        <v>10.282776349614396</v>
      </c>
      <c r="S31" s="33">
        <v>0</v>
      </c>
      <c r="T31" s="33">
        <v>0</v>
      </c>
      <c r="U31" s="33">
        <v>264</v>
      </c>
      <c r="V31" s="33">
        <v>356</v>
      </c>
      <c r="W31" s="33">
        <v>485</v>
      </c>
      <c r="X31" s="5"/>
      <c r="Y31" s="5"/>
      <c r="Z31" s="6"/>
      <c r="AA31" s="12"/>
      <c r="AB31" s="59"/>
      <c r="AC31" s="5"/>
      <c r="AD31" s="5"/>
      <c r="AE31" s="5"/>
      <c r="AF31" s="5"/>
      <c r="AG31" s="5"/>
      <c r="AH31" s="5"/>
      <c r="AI31" s="60"/>
    </row>
    <row r="32" spans="1:56" s="61" customFormat="1" ht="21.75" customHeight="1" x14ac:dyDescent="0.25">
      <c r="A32" s="62" t="s">
        <v>37</v>
      </c>
      <c r="B32" s="63">
        <f>B30-B31</f>
        <v>-1645</v>
      </c>
      <c r="C32" s="31"/>
      <c r="D32" s="31">
        <f>F32+G32+H32+J32</f>
        <v>-1445</v>
      </c>
      <c r="E32" s="31">
        <f t="shared" ref="E32:J32" si="12">E30-E31</f>
        <v>-5.6318922679447674</v>
      </c>
      <c r="F32" s="31">
        <f t="shared" si="12"/>
        <v>0</v>
      </c>
      <c r="G32" s="31">
        <f t="shared" si="12"/>
        <v>-1505</v>
      </c>
      <c r="H32" s="31">
        <f t="shared" si="12"/>
        <v>0</v>
      </c>
      <c r="I32" s="31">
        <f t="shared" si="12"/>
        <v>0</v>
      </c>
      <c r="J32" s="31">
        <f t="shared" si="12"/>
        <v>60</v>
      </c>
      <c r="K32" s="55">
        <f>K30-K31</f>
        <v>0</v>
      </c>
      <c r="L32" s="33"/>
      <c r="M32" s="55">
        <f>M30-M31</f>
        <v>0</v>
      </c>
      <c r="N32" s="33"/>
      <c r="O32" s="79">
        <f>O30-Q31</f>
        <v>-200</v>
      </c>
      <c r="P32" s="33"/>
      <c r="Q32" s="31" t="e">
        <f>Q30-#REF!</f>
        <v>#REF!</v>
      </c>
      <c r="R32" s="33"/>
      <c r="S32" s="31">
        <f>S30-S31</f>
        <v>0</v>
      </c>
      <c r="T32" s="31">
        <f>T30-T31</f>
        <v>0</v>
      </c>
      <c r="U32" s="31">
        <f>U30-U31</f>
        <v>-264</v>
      </c>
      <c r="V32" s="31">
        <f>V30-V31</f>
        <v>-356</v>
      </c>
      <c r="W32" s="31">
        <f>W30-W31</f>
        <v>-132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64"/>
      <c r="AJ32" s="64"/>
      <c r="AK32" s="65"/>
      <c r="AL32" s="65"/>
      <c r="AM32" s="65"/>
      <c r="AN32" s="65"/>
      <c r="AO32" s="348"/>
      <c r="AP32" s="348"/>
      <c r="AQ32" s="348"/>
      <c r="AR32" s="348"/>
      <c r="AS32" s="348"/>
      <c r="AT32" s="348"/>
      <c r="AU32" s="65"/>
      <c r="AV32" s="65"/>
      <c r="AW32" s="65"/>
      <c r="AX32" s="65"/>
      <c r="AY32" s="65"/>
      <c r="AZ32" s="65"/>
      <c r="BA32" s="65"/>
      <c r="BB32" s="65"/>
      <c r="BC32" s="65"/>
      <c r="BD32" s="65"/>
    </row>
    <row r="33" spans="2:36" customFormat="1" x14ac:dyDescent="0.2">
      <c r="B33" s="66"/>
      <c r="C33" s="67"/>
      <c r="D33" s="66"/>
      <c r="E33" s="1"/>
      <c r="F33" s="1"/>
      <c r="G33" s="1"/>
      <c r="H33" s="1"/>
      <c r="I33" s="1"/>
      <c r="J33" s="1"/>
      <c r="K33" s="1"/>
      <c r="L33" s="3"/>
      <c r="M33" s="1"/>
      <c r="N33" s="1"/>
      <c r="O33" s="1"/>
      <c r="P33" s="1"/>
      <c r="Q33" s="68"/>
      <c r="R33" s="68"/>
      <c r="S33" s="68"/>
      <c r="T33" s="68"/>
      <c r="U33" s="1"/>
      <c r="V33" s="1"/>
      <c r="W33" s="1"/>
      <c r="X33" s="1"/>
      <c r="Y33" s="1"/>
      <c r="Z33" s="69"/>
      <c r="AA33" s="1"/>
      <c r="AB33" s="1"/>
      <c r="AC33" s="1"/>
      <c r="AD33" s="1"/>
      <c r="AE33" s="1"/>
      <c r="AF33" s="1"/>
      <c r="AG33" s="1"/>
      <c r="AH33" s="1"/>
    </row>
    <row r="34" spans="2:36" customFormat="1" x14ac:dyDescent="0.2">
      <c r="B34" s="2"/>
      <c r="C34" s="1"/>
      <c r="D34" s="2"/>
      <c r="E34" s="1"/>
      <c r="F34" s="1"/>
      <c r="G34" s="1"/>
      <c r="H34" s="1"/>
      <c r="I34" s="1"/>
      <c r="J34" s="1"/>
      <c r="K34" s="1"/>
      <c r="L34" s="3"/>
      <c r="M34" s="1"/>
      <c r="N34" s="1"/>
      <c r="O34" s="70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  <c r="AA34" s="1"/>
      <c r="AB34" s="1"/>
      <c r="AC34" s="1"/>
      <c r="AD34" s="1"/>
      <c r="AE34" s="1"/>
      <c r="AF34" s="1"/>
      <c r="AG34" s="1"/>
      <c r="AH34" s="1"/>
    </row>
    <row r="35" spans="2:36" customFormat="1" x14ac:dyDescent="0.2">
      <c r="B35" s="2"/>
      <c r="C35" s="1"/>
      <c r="D35" s="2"/>
      <c r="E35" s="1"/>
      <c r="F35" s="1"/>
      <c r="G35" s="1"/>
      <c r="H35" s="1"/>
      <c r="I35" s="1"/>
      <c r="J35" s="1"/>
      <c r="K35" s="1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2:36" customFormat="1" x14ac:dyDescent="0.2">
      <c r="B36" s="2"/>
      <c r="C36" s="1"/>
      <c r="D36" s="2"/>
      <c r="E36" s="1"/>
      <c r="F36" s="1"/>
      <c r="G36" s="1"/>
      <c r="H36" s="1"/>
      <c r="I36" s="1"/>
      <c r="J36" s="1"/>
      <c r="K36" s="1"/>
      <c r="L36" s="3"/>
      <c r="M36" s="1"/>
      <c r="N36" s="1"/>
      <c r="O36" s="1"/>
      <c r="P36" s="1"/>
      <c r="Q36" s="70"/>
      <c r="R36" s="1"/>
      <c r="S36" s="1"/>
      <c r="T36" s="1"/>
      <c r="U36" s="1"/>
      <c r="V36" s="1"/>
      <c r="W36" s="1"/>
      <c r="X36" s="1"/>
      <c r="Y36" s="1"/>
      <c r="Z36" s="4"/>
      <c r="AA36" s="1"/>
      <c r="AB36" s="1"/>
      <c r="AC36" s="1"/>
      <c r="AD36" s="1"/>
      <c r="AE36" s="1"/>
      <c r="AF36" s="1"/>
      <c r="AG36" s="1"/>
      <c r="AH36" s="1"/>
    </row>
    <row r="38" spans="2:36" customFormat="1" x14ac:dyDescent="0.2">
      <c r="B38" s="2"/>
      <c r="C38" s="1"/>
      <c r="D38" s="2"/>
      <c r="E38" s="1"/>
      <c r="F38" s="1"/>
      <c r="G38" s="1"/>
      <c r="H38" s="1"/>
      <c r="I38" s="1"/>
      <c r="J38" s="1"/>
      <c r="K38" s="1"/>
      <c r="L38" s="3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  <c r="AA38" s="1"/>
      <c r="AB38" s="1"/>
      <c r="AC38" s="1"/>
      <c r="AD38" s="1"/>
      <c r="AE38" s="68"/>
      <c r="AF38" s="68"/>
      <c r="AG38" s="68"/>
      <c r="AH38" s="68"/>
    </row>
    <row r="39" spans="2:36" customFormat="1" x14ac:dyDescent="0.2">
      <c r="B39" s="2"/>
      <c r="C39" s="1"/>
      <c r="D39" s="2"/>
      <c r="E39" s="1"/>
      <c r="F39" s="1"/>
      <c r="G39" s="1"/>
      <c r="H39" s="1"/>
      <c r="I39" s="1"/>
      <c r="J39" s="1"/>
      <c r="K39" s="1"/>
      <c r="L39" s="3"/>
      <c r="M39" s="1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</row>
  </sheetData>
  <mergeCells count="40"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opLeftCell="S3" zoomScaleNormal="100" workbookViewId="0">
      <selection activeCell="AH14" sqref="AH14"/>
    </sheetView>
  </sheetViews>
  <sheetFormatPr defaultColWidth="8.7109375" defaultRowHeight="12.75" x14ac:dyDescent="0.2"/>
  <cols>
    <col min="1" max="1" width="26.85546875" style="202" customWidth="1"/>
    <col min="2" max="2" width="8.140625" style="206" customWidth="1"/>
    <col min="3" max="3" width="8" style="202" customWidth="1"/>
    <col min="4" max="4" width="8.5703125" style="206" customWidth="1"/>
    <col min="5" max="5" width="8.140625" style="202" customWidth="1"/>
    <col min="6" max="6" width="9.42578125" style="202" customWidth="1"/>
    <col min="7" max="7" width="8.7109375" style="202" customWidth="1"/>
    <col min="8" max="8" width="7.5703125" style="202" customWidth="1"/>
    <col min="9" max="9" width="10.5703125" style="202" customWidth="1"/>
    <col min="10" max="10" width="8.7109375" style="202" customWidth="1"/>
    <col min="11" max="11" width="7" style="202" customWidth="1"/>
    <col min="12" max="12" width="9" style="203" customWidth="1"/>
    <col min="13" max="13" width="7.7109375" style="202" customWidth="1"/>
    <col min="14" max="14" width="7" style="202" customWidth="1"/>
    <col min="15" max="16" width="6.7109375" style="202" customWidth="1"/>
    <col min="17" max="17" width="7" style="202" customWidth="1"/>
    <col min="18" max="18" width="8.85546875" style="202" customWidth="1"/>
    <col min="19" max="19" width="7.140625" style="202" customWidth="1"/>
    <col min="20" max="20" width="10.85546875" style="202" customWidth="1"/>
    <col min="21" max="21" width="8.28515625" style="202" customWidth="1"/>
    <col min="22" max="22" width="9.5703125" style="202" customWidth="1"/>
    <col min="23" max="23" width="15.28515625" style="202" customWidth="1"/>
    <col min="24" max="24" width="26.140625" style="202" customWidth="1"/>
    <col min="25" max="25" width="12.85546875" style="202" customWidth="1"/>
    <col min="26" max="26" width="17.42578125" style="208" customWidth="1"/>
    <col min="27" max="27" width="11" style="202" customWidth="1"/>
    <col min="28" max="28" width="14.140625" style="202" customWidth="1"/>
    <col min="29" max="29" width="12.5703125" style="202" customWidth="1"/>
    <col min="30" max="30" width="13.7109375" style="202" customWidth="1"/>
    <col min="31" max="31" width="15.42578125" style="202" customWidth="1"/>
    <col min="32" max="32" width="12.28515625" style="202" customWidth="1"/>
    <col min="33" max="33" width="10.140625" style="202" customWidth="1"/>
    <col min="34" max="34" width="14.140625" style="202" customWidth="1"/>
    <col min="35" max="35" width="8.85546875" style="125" hidden="1" customWidth="1"/>
    <col min="36" max="36" width="7.7109375" style="125" hidden="1" customWidth="1"/>
    <col min="37" max="37" width="7.85546875" style="125" customWidth="1"/>
    <col min="38" max="39" width="5.42578125" style="125" customWidth="1"/>
    <col min="40" max="40" width="9.28515625" style="125" customWidth="1"/>
    <col min="41" max="41" width="12" style="125" customWidth="1"/>
    <col min="42" max="42" width="8.5703125" style="125" customWidth="1"/>
    <col min="43" max="43" width="12" style="125" customWidth="1"/>
    <col min="44" max="44" width="11" style="125" customWidth="1"/>
    <col min="45" max="45" width="13.85546875" style="125" customWidth="1"/>
    <col min="46" max="46" width="12.5703125" style="125" customWidth="1"/>
    <col min="47" max="48" width="7.5703125" style="125" customWidth="1"/>
    <col min="49" max="49" width="16" style="125" customWidth="1"/>
    <col min="50" max="50" width="8.140625" style="125" customWidth="1"/>
    <col min="51" max="51" width="10" style="125" customWidth="1"/>
    <col min="52" max="52" width="9.140625" style="125" customWidth="1"/>
    <col min="53" max="53" width="6.42578125" style="125" customWidth="1"/>
    <col min="54" max="54" width="13.5703125" style="125" customWidth="1"/>
    <col min="55" max="16384" width="8.7109375" style="125"/>
  </cols>
  <sheetData>
    <row r="1" spans="1:56" ht="15.75" x14ac:dyDescent="0.25">
      <c r="A1" s="120"/>
      <c r="B1" s="121"/>
      <c r="C1" s="120"/>
      <c r="D1" s="120"/>
      <c r="E1" s="120"/>
      <c r="F1" s="361" t="s">
        <v>68</v>
      </c>
      <c r="G1" s="361"/>
      <c r="H1" s="361"/>
      <c r="I1" s="361"/>
      <c r="J1" s="361"/>
      <c r="K1" s="361"/>
      <c r="L1" s="361"/>
      <c r="M1" s="361"/>
      <c r="N1" s="120"/>
      <c r="O1" s="362"/>
      <c r="P1" s="363"/>
      <c r="Q1" s="363"/>
      <c r="R1" s="363"/>
      <c r="S1" s="363"/>
      <c r="T1" s="363"/>
      <c r="U1" s="363"/>
      <c r="V1" s="363"/>
      <c r="W1" s="122"/>
      <c r="X1" s="120"/>
      <c r="Y1" s="120"/>
      <c r="Z1" s="121"/>
      <c r="AA1" s="120"/>
      <c r="AB1" s="120"/>
      <c r="AC1" s="120"/>
      <c r="AD1" s="120"/>
      <c r="AE1" s="120"/>
      <c r="AF1" s="120"/>
      <c r="AG1" s="120"/>
      <c r="AH1" s="120"/>
      <c r="AI1" s="123"/>
      <c r="AJ1" s="123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1:56" ht="20.25" customHeight="1" x14ac:dyDescent="0.25">
      <c r="A2" s="120"/>
      <c r="B2" s="126"/>
      <c r="C2" s="127" t="s">
        <v>1</v>
      </c>
      <c r="D2" s="128"/>
      <c r="E2" s="129"/>
      <c r="F2" s="129"/>
      <c r="G2" s="367" t="s">
        <v>71</v>
      </c>
      <c r="H2" s="368"/>
      <c r="I2" s="368"/>
      <c r="J2" s="368"/>
      <c r="K2" s="368"/>
      <c r="L2" s="369"/>
      <c r="M2" s="130"/>
      <c r="N2" s="128"/>
      <c r="O2" s="364"/>
      <c r="P2" s="365"/>
      <c r="Q2" s="365"/>
      <c r="R2" s="365"/>
      <c r="S2" s="365"/>
      <c r="T2" s="365"/>
      <c r="U2" s="365"/>
      <c r="V2" s="366"/>
      <c r="W2" s="122"/>
      <c r="X2" s="370" t="s">
        <v>2</v>
      </c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123"/>
      <c r="AJ2" s="123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</row>
    <row r="3" spans="1:56" ht="19.899999999999999" customHeight="1" x14ac:dyDescent="0.2">
      <c r="A3" s="351" t="s">
        <v>3</v>
      </c>
      <c r="B3" s="351" t="s">
        <v>4</v>
      </c>
      <c r="C3" s="371"/>
      <c r="D3" s="351" t="s">
        <v>5</v>
      </c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52"/>
      <c r="U3" s="351" t="s">
        <v>72</v>
      </c>
      <c r="V3" s="351" t="s">
        <v>73</v>
      </c>
      <c r="W3" s="351" t="s">
        <v>8</v>
      </c>
      <c r="X3" s="358" t="s">
        <v>3</v>
      </c>
      <c r="Y3" s="351" t="s">
        <v>9</v>
      </c>
      <c r="Z3" s="351" t="s">
        <v>10</v>
      </c>
      <c r="AA3" s="351" t="s">
        <v>11</v>
      </c>
      <c r="AB3" s="351" t="s">
        <v>12</v>
      </c>
      <c r="AC3" s="351" t="s">
        <v>13</v>
      </c>
      <c r="AD3" s="351" t="s">
        <v>14</v>
      </c>
      <c r="AE3" s="351" t="s">
        <v>15</v>
      </c>
      <c r="AF3" s="351" t="s">
        <v>16</v>
      </c>
      <c r="AG3" s="351" t="s">
        <v>17</v>
      </c>
      <c r="AH3" s="351" t="s">
        <v>18</v>
      </c>
      <c r="AI3" s="123"/>
      <c r="AJ3" s="123"/>
      <c r="AK3" s="124"/>
      <c r="AL3" s="124"/>
      <c r="AM3" s="124"/>
      <c r="AN3" s="350"/>
      <c r="AO3" s="350"/>
      <c r="AP3" s="350"/>
      <c r="AQ3" s="350"/>
      <c r="AR3" s="350"/>
      <c r="AS3" s="350"/>
      <c r="AT3" s="350"/>
      <c r="AU3" s="350"/>
      <c r="AV3" s="350"/>
      <c r="AW3" s="350"/>
      <c r="AX3" s="124"/>
      <c r="AY3" s="124"/>
      <c r="AZ3" s="124"/>
      <c r="BA3" s="124"/>
      <c r="BB3" s="124"/>
    </row>
    <row r="4" spans="1:56" s="133" customFormat="1" ht="67.5" customHeight="1" x14ac:dyDescent="0.2">
      <c r="A4" s="354"/>
      <c r="B4" s="372"/>
      <c r="C4" s="373"/>
      <c r="D4" s="375" t="s">
        <v>19</v>
      </c>
      <c r="E4" s="376"/>
      <c r="F4" s="351" t="s">
        <v>20</v>
      </c>
      <c r="G4" s="374"/>
      <c r="H4" s="374"/>
      <c r="I4" s="374"/>
      <c r="J4" s="352"/>
      <c r="K4" s="375" t="s">
        <v>21</v>
      </c>
      <c r="L4" s="376"/>
      <c r="M4" s="375" t="s">
        <v>22</v>
      </c>
      <c r="N4" s="376"/>
      <c r="O4" s="351" t="s">
        <v>23</v>
      </c>
      <c r="P4" s="352"/>
      <c r="Q4" s="351" t="s">
        <v>15</v>
      </c>
      <c r="R4" s="352"/>
      <c r="S4" s="131" t="s">
        <v>17</v>
      </c>
      <c r="T4" s="131" t="s">
        <v>16</v>
      </c>
      <c r="U4" s="354"/>
      <c r="V4" s="354"/>
      <c r="W4" s="354"/>
      <c r="X4" s="359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3"/>
      <c r="AJ4" s="353"/>
      <c r="AK4" s="124"/>
      <c r="AL4" s="124"/>
      <c r="AM4" s="124"/>
      <c r="AN4" s="350"/>
      <c r="AO4" s="350"/>
      <c r="AP4" s="350"/>
      <c r="AQ4" s="350"/>
      <c r="AR4" s="350"/>
      <c r="AS4" s="350"/>
      <c r="AT4" s="350"/>
      <c r="AU4" s="350"/>
      <c r="AV4" s="350"/>
      <c r="AW4" s="350"/>
      <c r="AX4" s="124"/>
      <c r="AY4" s="124"/>
      <c r="AZ4" s="124"/>
      <c r="BA4" s="124"/>
      <c r="BB4" s="132"/>
      <c r="BC4" s="132"/>
      <c r="BD4" s="132"/>
    </row>
    <row r="5" spans="1:56" s="142" customFormat="1" ht="43.9" customHeight="1" x14ac:dyDescent="0.2">
      <c r="A5" s="355"/>
      <c r="B5" s="134" t="s">
        <v>25</v>
      </c>
      <c r="C5" s="135" t="s">
        <v>26</v>
      </c>
      <c r="D5" s="136" t="s">
        <v>25</v>
      </c>
      <c r="E5" s="137" t="s">
        <v>26</v>
      </c>
      <c r="F5" s="138" t="s">
        <v>27</v>
      </c>
      <c r="G5" s="138" t="s">
        <v>28</v>
      </c>
      <c r="H5" s="135" t="s">
        <v>29</v>
      </c>
      <c r="I5" s="136" t="s">
        <v>30</v>
      </c>
      <c r="J5" s="136" t="s">
        <v>70</v>
      </c>
      <c r="K5" s="139" t="s">
        <v>25</v>
      </c>
      <c r="L5" s="136" t="s">
        <v>32</v>
      </c>
      <c r="M5" s="139" t="s">
        <v>25</v>
      </c>
      <c r="N5" s="136" t="s">
        <v>32</v>
      </c>
      <c r="O5" s="136" t="s">
        <v>25</v>
      </c>
      <c r="P5" s="136" t="s">
        <v>32</v>
      </c>
      <c r="Q5" s="136" t="s">
        <v>25</v>
      </c>
      <c r="R5" s="136" t="s">
        <v>33</v>
      </c>
      <c r="S5" s="136" t="s">
        <v>25</v>
      </c>
      <c r="T5" s="136" t="s">
        <v>25</v>
      </c>
      <c r="U5" s="355"/>
      <c r="V5" s="355"/>
      <c r="W5" s="355"/>
      <c r="X5" s="360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140"/>
      <c r="AJ5" s="141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43"/>
      <c r="BB5" s="132"/>
    </row>
    <row r="6" spans="1:56" s="159" customFormat="1" ht="16.5" customHeight="1" x14ac:dyDescent="0.25">
      <c r="A6" s="144" t="s">
        <v>38</v>
      </c>
      <c r="B6" s="145">
        <f>D6+K6+M6+O6+Q6+T6+S6</f>
        <v>0</v>
      </c>
      <c r="C6" s="146">
        <f t="shared" ref="C6:C30" si="0">B6/Y6*100</f>
        <v>0</v>
      </c>
      <c r="D6" s="147">
        <f t="shared" ref="D6:D30" si="1">F6+G6+H6+I6+J6</f>
        <v>0</v>
      </c>
      <c r="E6" s="146">
        <f t="shared" ref="E6:E30" si="2">D6/Z6*100</f>
        <v>0</v>
      </c>
      <c r="F6" s="148"/>
      <c r="G6" s="148"/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/>
      <c r="T6" s="148"/>
      <c r="U6" s="151"/>
      <c r="V6" s="151"/>
      <c r="W6" s="151"/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0</v>
      </c>
      <c r="C7" s="146">
        <f t="shared" si="0"/>
        <v>0</v>
      </c>
      <c r="D7" s="147">
        <f t="shared" si="1"/>
        <v>0</v>
      </c>
      <c r="E7" s="146">
        <f t="shared" si="2"/>
        <v>0</v>
      </c>
      <c r="F7" s="148"/>
      <c r="G7" s="148"/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/>
      <c r="P7" s="146">
        <f t="shared" si="5"/>
        <v>0</v>
      </c>
      <c r="Q7" s="151"/>
      <c r="R7" s="146">
        <f t="shared" si="6"/>
        <v>0</v>
      </c>
      <c r="S7" s="148"/>
      <c r="T7" s="148"/>
      <c r="U7" s="151"/>
      <c r="V7" s="151"/>
      <c r="W7" s="151"/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0</v>
      </c>
      <c r="C8" s="146">
        <f t="shared" si="0"/>
        <v>0</v>
      </c>
      <c r="D8" s="147">
        <f t="shared" si="1"/>
        <v>0</v>
      </c>
      <c r="E8" s="146">
        <f t="shared" si="2"/>
        <v>0</v>
      </c>
      <c r="F8" s="148"/>
      <c r="G8" s="148"/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/>
      <c r="W8" s="151"/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268</v>
      </c>
      <c r="C9" s="146">
        <f t="shared" si="0"/>
        <v>14.864115363283418</v>
      </c>
      <c r="D9" s="147">
        <f t="shared" si="1"/>
        <v>268</v>
      </c>
      <c r="E9" s="146">
        <f t="shared" si="2"/>
        <v>23.304347826086957</v>
      </c>
      <c r="F9" s="148"/>
      <c r="G9" s="148">
        <v>268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/>
      <c r="R9" s="146">
        <f t="shared" si="6"/>
        <v>0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30" si="9">D10+K10+M10+O10+Q10+T10+S10</f>
        <v>40</v>
      </c>
      <c r="C10" s="146">
        <f t="shared" si="0"/>
        <v>2.10637177461822</v>
      </c>
      <c r="D10" s="147">
        <f t="shared" si="1"/>
        <v>40</v>
      </c>
      <c r="E10" s="146">
        <f t="shared" si="2"/>
        <v>2.4330900243309004</v>
      </c>
      <c r="F10" s="148"/>
      <c r="G10" s="148">
        <v>40</v>
      </c>
      <c r="H10" s="148"/>
      <c r="I10" s="148"/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/>
      <c r="P10" s="146">
        <f t="shared" si="5"/>
        <v>0</v>
      </c>
      <c r="Q10" s="151"/>
      <c r="R10" s="146" t="e">
        <f t="shared" si="6"/>
        <v>#DIV/0!</v>
      </c>
      <c r="S10" s="148"/>
      <c r="T10" s="148"/>
      <c r="U10" s="151"/>
      <c r="V10" s="151"/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42</v>
      </c>
      <c r="C11" s="146">
        <f t="shared" si="0"/>
        <v>0.94382022471910099</v>
      </c>
      <c r="D11" s="147">
        <f t="shared" si="1"/>
        <v>42</v>
      </c>
      <c r="E11" s="146">
        <f t="shared" si="2"/>
        <v>1.1052631578947367</v>
      </c>
      <c r="F11" s="148"/>
      <c r="G11" s="148">
        <v>42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/>
      <c r="T11" s="148"/>
      <c r="U11" s="151"/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0</v>
      </c>
      <c r="C12" s="146">
        <f t="shared" si="0"/>
        <v>0</v>
      </c>
      <c r="D12" s="147">
        <f t="shared" si="1"/>
        <v>0</v>
      </c>
      <c r="E12" s="146">
        <f t="shared" si="2"/>
        <v>0</v>
      </c>
      <c r="F12" s="148"/>
      <c r="G12" s="148"/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364</v>
      </c>
      <c r="C13" s="146">
        <f t="shared" si="0"/>
        <v>11.950098489822718</v>
      </c>
      <c r="D13" s="147">
        <f t="shared" si="1"/>
        <v>364</v>
      </c>
      <c r="E13" s="146">
        <f t="shared" si="2"/>
        <v>15.5622060709705</v>
      </c>
      <c r="F13" s="148"/>
      <c r="G13" s="148">
        <v>304</v>
      </c>
      <c r="H13" s="148"/>
      <c r="I13" s="148"/>
      <c r="J13" s="148">
        <v>60</v>
      </c>
      <c r="K13" s="149"/>
      <c r="L13" s="148">
        <f t="shared" si="3"/>
        <v>0</v>
      </c>
      <c r="M13" s="150"/>
      <c r="N13" s="146">
        <f t="shared" si="4"/>
        <v>0</v>
      </c>
      <c r="O13" s="151"/>
      <c r="P13" s="146">
        <f t="shared" si="5"/>
        <v>0</v>
      </c>
      <c r="Q13" s="151"/>
      <c r="R13" s="146">
        <f t="shared" si="6"/>
        <v>0</v>
      </c>
      <c r="S13" s="148"/>
      <c r="T13" s="148"/>
      <c r="U13" s="151"/>
      <c r="V13" s="151"/>
      <c r="W13" s="151">
        <v>364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161</v>
      </c>
      <c r="C14" s="146">
        <f t="shared" si="0"/>
        <v>5.5536391859261816</v>
      </c>
      <c r="D14" s="147">
        <f t="shared" si="1"/>
        <v>161</v>
      </c>
      <c r="E14" s="146">
        <f t="shared" si="2"/>
        <v>6.4194577352472093</v>
      </c>
      <c r="F14" s="148"/>
      <c r="G14" s="148">
        <v>161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/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0</v>
      </c>
      <c r="C15" s="146">
        <f t="shared" si="0"/>
        <v>0</v>
      </c>
      <c r="D15" s="147">
        <f t="shared" si="1"/>
        <v>0</v>
      </c>
      <c r="E15" s="146">
        <f t="shared" si="2"/>
        <v>0</v>
      </c>
      <c r="F15" s="148"/>
      <c r="G15" s="148"/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/>
      <c r="P15" s="146">
        <f t="shared" si="5"/>
        <v>0</v>
      </c>
      <c r="Q15" s="151"/>
      <c r="R15" s="146">
        <f t="shared" si="6"/>
        <v>0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0</v>
      </c>
      <c r="C16" s="146">
        <f t="shared" si="0"/>
        <v>0</v>
      </c>
      <c r="D16" s="147">
        <f t="shared" si="1"/>
        <v>0</v>
      </c>
      <c r="E16" s="146">
        <f t="shared" si="2"/>
        <v>0</v>
      </c>
      <c r="F16" s="148"/>
      <c r="G16" s="148"/>
      <c r="H16" s="148"/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/>
      <c r="P16" s="146">
        <f t="shared" si="5"/>
        <v>0</v>
      </c>
      <c r="Q16" s="151"/>
      <c r="R16" s="146" t="e">
        <f t="shared" si="6"/>
        <v>#DIV/0!</v>
      </c>
      <c r="S16" s="148"/>
      <c r="T16" s="148"/>
      <c r="U16" s="151"/>
      <c r="V16" s="151"/>
      <c r="W16" s="151"/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6" s="175" customFormat="1" ht="15.75" x14ac:dyDescent="0.25">
      <c r="A17" s="163" t="s">
        <v>49</v>
      </c>
      <c r="B17" s="164">
        <f t="shared" si="9"/>
        <v>0</v>
      </c>
      <c r="C17" s="165">
        <f t="shared" si="0"/>
        <v>0</v>
      </c>
      <c r="D17" s="166">
        <f t="shared" si="1"/>
        <v>0</v>
      </c>
      <c r="E17" s="165" t="e">
        <f t="shared" si="2"/>
        <v>#DIV/0!</v>
      </c>
      <c r="F17" s="136"/>
      <c r="G17" s="136"/>
      <c r="H17" s="136"/>
      <c r="I17" s="136"/>
      <c r="J17" s="167"/>
      <c r="K17" s="139"/>
      <c r="L17" s="167" t="e">
        <f t="shared" si="3"/>
        <v>#DIV/0!</v>
      </c>
      <c r="M17" s="168"/>
      <c r="N17" s="165" t="e">
        <f t="shared" si="4"/>
        <v>#DIV/0!</v>
      </c>
      <c r="O17" s="136"/>
      <c r="P17" s="165">
        <f t="shared" si="5"/>
        <v>0</v>
      </c>
      <c r="Q17" s="136"/>
      <c r="R17" s="165" t="e">
        <f t="shared" si="6"/>
        <v>#DIV/0!</v>
      </c>
      <c r="S17" s="167"/>
      <c r="T17" s="167"/>
      <c r="U17" s="136"/>
      <c r="V17" s="136"/>
      <c r="W17" s="136"/>
      <c r="X17" s="169" t="s">
        <v>49</v>
      </c>
      <c r="Y17" s="170">
        <f t="shared" si="7"/>
        <v>175</v>
      </c>
      <c r="Z17" s="136">
        <v>0</v>
      </c>
      <c r="AA17" s="167"/>
      <c r="AB17" s="136"/>
      <c r="AC17" s="136"/>
      <c r="AD17" s="136">
        <v>175</v>
      </c>
      <c r="AE17" s="136"/>
      <c r="AF17" s="136"/>
      <c r="AG17" s="136"/>
      <c r="AH17" s="136">
        <v>24</v>
      </c>
      <c r="AI17" s="171">
        <v>709</v>
      </c>
      <c r="AJ17" s="123">
        <v>1012</v>
      </c>
      <c r="AK17" s="123"/>
      <c r="AL17" s="123"/>
      <c r="AM17" s="123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3"/>
      <c r="AY17" s="123"/>
      <c r="AZ17" s="123"/>
      <c r="BA17" s="123"/>
      <c r="BB17" s="174"/>
    </row>
    <row r="18" spans="1:56" s="159" customFormat="1" ht="15.75" x14ac:dyDescent="0.25">
      <c r="A18" s="144" t="s">
        <v>50</v>
      </c>
      <c r="B18" s="145">
        <f t="shared" si="9"/>
        <v>219</v>
      </c>
      <c r="C18" s="146">
        <f t="shared" si="0"/>
        <v>2.7522935779816518</v>
      </c>
      <c r="D18" s="147">
        <f t="shared" si="1"/>
        <v>219</v>
      </c>
      <c r="E18" s="146">
        <f t="shared" si="2"/>
        <v>3.0971574034789988</v>
      </c>
      <c r="F18" s="148">
        <v>5</v>
      </c>
      <c r="G18" s="148">
        <v>214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/>
      <c r="R18" s="146">
        <f t="shared" si="6"/>
        <v>0</v>
      </c>
      <c r="S18" s="148"/>
      <c r="T18" s="148"/>
      <c r="U18" s="151">
        <v>98</v>
      </c>
      <c r="V18" s="151"/>
      <c r="W18" s="151">
        <v>0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6" s="175" customFormat="1" ht="15.75" x14ac:dyDescent="0.25">
      <c r="A19" s="163" t="s">
        <v>51</v>
      </c>
      <c r="B19" s="164">
        <f t="shared" si="9"/>
        <v>0</v>
      </c>
      <c r="C19" s="165">
        <f t="shared" si="0"/>
        <v>0</v>
      </c>
      <c r="D19" s="166">
        <f t="shared" si="1"/>
        <v>0</v>
      </c>
      <c r="E19" s="165">
        <f t="shared" si="2"/>
        <v>0</v>
      </c>
      <c r="F19" s="167"/>
      <c r="G19" s="167"/>
      <c r="H19" s="167"/>
      <c r="I19" s="167"/>
      <c r="J19" s="167"/>
      <c r="K19" s="139"/>
      <c r="L19" s="167" t="e">
        <f t="shared" si="3"/>
        <v>#DIV/0!</v>
      </c>
      <c r="M19" s="176"/>
      <c r="N19" s="165" t="e">
        <f t="shared" si="4"/>
        <v>#DIV/0!</v>
      </c>
      <c r="O19" s="136"/>
      <c r="P19" s="165" t="e">
        <f t="shared" si="5"/>
        <v>#DIV/0!</v>
      </c>
      <c r="Q19" s="136"/>
      <c r="R19" s="165">
        <f t="shared" si="6"/>
        <v>0</v>
      </c>
      <c r="S19" s="167"/>
      <c r="T19" s="167"/>
      <c r="U19" s="136"/>
      <c r="V19" s="136"/>
      <c r="W19" s="136"/>
      <c r="X19" s="169" t="s">
        <v>51</v>
      </c>
      <c r="Y19" s="170">
        <f t="shared" si="7"/>
        <v>740</v>
      </c>
      <c r="Z19" s="136">
        <v>610</v>
      </c>
      <c r="AA19" s="167"/>
      <c r="AB19" s="177"/>
      <c r="AC19" s="136"/>
      <c r="AD19" s="136"/>
      <c r="AE19" s="136">
        <v>130</v>
      </c>
      <c r="AF19" s="136"/>
      <c r="AG19" s="136"/>
      <c r="AH19" s="136"/>
      <c r="AI19" s="171"/>
      <c r="AJ19" s="123"/>
      <c r="AK19" s="123"/>
      <c r="AL19" s="123"/>
      <c r="AM19" s="123"/>
      <c r="AN19" s="172"/>
      <c r="AO19" s="172"/>
      <c r="AP19" s="178"/>
      <c r="AQ19" s="172"/>
      <c r="AR19" s="172"/>
      <c r="AS19" s="172"/>
      <c r="AT19" s="172"/>
      <c r="AU19" s="172"/>
      <c r="AV19" s="172"/>
      <c r="AW19" s="172"/>
      <c r="AX19" s="173"/>
      <c r="AY19" s="123"/>
      <c r="AZ19" s="123"/>
      <c r="BA19" s="123"/>
      <c r="BB19" s="174"/>
    </row>
    <row r="20" spans="1:56" s="159" customFormat="1" ht="15.75" x14ac:dyDescent="0.25">
      <c r="A20" s="144" t="s">
        <v>52</v>
      </c>
      <c r="B20" s="145">
        <f t="shared" si="9"/>
        <v>0</v>
      </c>
      <c r="C20" s="146">
        <f t="shared" si="0"/>
        <v>0</v>
      </c>
      <c r="D20" s="147">
        <f t="shared" si="1"/>
        <v>0</v>
      </c>
      <c r="E20" s="146">
        <f t="shared" si="2"/>
        <v>0</v>
      </c>
      <c r="F20" s="148"/>
      <c r="G20" s="148"/>
      <c r="H20" s="148"/>
      <c r="I20" s="148"/>
      <c r="J20" s="148"/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6" s="175" customFormat="1" ht="15" customHeight="1" x14ac:dyDescent="0.25">
      <c r="A21" s="163" t="s">
        <v>53</v>
      </c>
      <c r="B21" s="164">
        <f t="shared" si="9"/>
        <v>0</v>
      </c>
      <c r="C21" s="165">
        <f t="shared" si="0"/>
        <v>0</v>
      </c>
      <c r="D21" s="166">
        <f t="shared" si="1"/>
        <v>0</v>
      </c>
      <c r="E21" s="165" t="e">
        <f t="shared" si="2"/>
        <v>#DIV/0!</v>
      </c>
      <c r="F21" s="167"/>
      <c r="G21" s="167"/>
      <c r="H21" s="167"/>
      <c r="I21" s="167"/>
      <c r="J21" s="167"/>
      <c r="K21" s="139"/>
      <c r="L21" s="167" t="e">
        <f t="shared" si="3"/>
        <v>#DIV/0!</v>
      </c>
      <c r="M21" s="168"/>
      <c r="N21" s="165" t="e">
        <f t="shared" si="4"/>
        <v>#DIV/0!</v>
      </c>
      <c r="O21" s="136"/>
      <c r="P21" s="165" t="e">
        <f t="shared" si="5"/>
        <v>#DIV/0!</v>
      </c>
      <c r="Q21" s="136"/>
      <c r="R21" s="165">
        <f t="shared" si="6"/>
        <v>0</v>
      </c>
      <c r="S21" s="167"/>
      <c r="T21" s="167"/>
      <c r="U21" s="136"/>
      <c r="V21" s="136"/>
      <c r="W21" s="136"/>
      <c r="X21" s="169" t="s">
        <v>53</v>
      </c>
      <c r="Y21" s="170">
        <f t="shared" si="7"/>
        <v>58</v>
      </c>
      <c r="Z21" s="136"/>
      <c r="AA21" s="167"/>
      <c r="AB21" s="136"/>
      <c r="AC21" s="136"/>
      <c r="AD21" s="136"/>
      <c r="AE21" s="136">
        <v>58</v>
      </c>
      <c r="AF21" s="136"/>
      <c r="AG21" s="136"/>
      <c r="AH21" s="136"/>
      <c r="AI21" s="171">
        <v>39</v>
      </c>
      <c r="AJ21" s="123">
        <v>238</v>
      </c>
      <c r="AK21" s="123"/>
      <c r="AL21" s="123"/>
      <c r="AM21" s="123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3"/>
      <c r="AY21" s="123"/>
      <c r="AZ21" s="123"/>
      <c r="BA21" s="123"/>
      <c r="BB21" s="174"/>
    </row>
    <row r="22" spans="1:56" s="185" customFormat="1" ht="15.75" x14ac:dyDescent="0.25">
      <c r="A22" s="169" t="s">
        <v>54</v>
      </c>
      <c r="B22" s="164">
        <f t="shared" si="9"/>
        <v>0</v>
      </c>
      <c r="C22" s="165">
        <f t="shared" si="0"/>
        <v>0</v>
      </c>
      <c r="D22" s="166">
        <f t="shared" si="1"/>
        <v>0</v>
      </c>
      <c r="E22" s="165" t="e">
        <f t="shared" si="2"/>
        <v>#DIV/0!</v>
      </c>
      <c r="F22" s="167"/>
      <c r="G22" s="167"/>
      <c r="H22" s="167"/>
      <c r="I22" s="167"/>
      <c r="J22" s="167"/>
      <c r="K22" s="139"/>
      <c r="L22" s="167">
        <f t="shared" si="3"/>
        <v>0</v>
      </c>
      <c r="M22" s="168"/>
      <c r="N22" s="167" t="e">
        <f t="shared" si="4"/>
        <v>#DIV/0!</v>
      </c>
      <c r="O22" s="136"/>
      <c r="P22" s="165" t="e">
        <f t="shared" si="5"/>
        <v>#DIV/0!</v>
      </c>
      <c r="Q22" s="136"/>
      <c r="R22" s="165" t="e">
        <f t="shared" si="6"/>
        <v>#DIV/0!</v>
      </c>
      <c r="S22" s="167"/>
      <c r="T22" s="167"/>
      <c r="U22" s="136"/>
      <c r="V22" s="136"/>
      <c r="W22" s="136"/>
      <c r="X22" s="169" t="s">
        <v>54</v>
      </c>
      <c r="Y22" s="170">
        <f t="shared" si="7"/>
        <v>83.33</v>
      </c>
      <c r="Z22" s="179"/>
      <c r="AA22" s="167"/>
      <c r="AB22" s="136">
        <v>83.33</v>
      </c>
      <c r="AC22" s="136"/>
      <c r="AD22" s="136"/>
      <c r="AE22" s="136"/>
      <c r="AF22" s="136"/>
      <c r="AG22" s="136"/>
      <c r="AH22" s="179"/>
      <c r="AI22" s="180"/>
      <c r="AJ22" s="181"/>
      <c r="AK22" s="181"/>
      <c r="AL22" s="181"/>
      <c r="AM22" s="181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3"/>
      <c r="AY22" s="181"/>
      <c r="AZ22" s="181"/>
      <c r="BA22" s="181"/>
      <c r="BB22" s="184"/>
    </row>
    <row r="23" spans="1:56" s="185" customFormat="1" ht="15.75" x14ac:dyDescent="0.25">
      <c r="A23" s="169" t="s">
        <v>55</v>
      </c>
      <c r="B23" s="164">
        <f t="shared" si="9"/>
        <v>0</v>
      </c>
      <c r="C23" s="165">
        <f t="shared" si="0"/>
        <v>0</v>
      </c>
      <c r="D23" s="166">
        <f t="shared" si="1"/>
        <v>0</v>
      </c>
      <c r="E23" s="165" t="e">
        <f t="shared" si="2"/>
        <v>#DIV/0!</v>
      </c>
      <c r="F23" s="167"/>
      <c r="G23" s="167"/>
      <c r="H23" s="167"/>
      <c r="I23" s="167"/>
      <c r="J23" s="167"/>
      <c r="K23" s="139"/>
      <c r="L23" s="167">
        <f t="shared" si="3"/>
        <v>0</v>
      </c>
      <c r="M23" s="168"/>
      <c r="N23" s="167" t="e">
        <f t="shared" si="4"/>
        <v>#DIV/0!</v>
      </c>
      <c r="O23" s="136"/>
      <c r="P23" s="165" t="e">
        <f t="shared" si="5"/>
        <v>#DIV/0!</v>
      </c>
      <c r="Q23" s="136"/>
      <c r="R23" s="165" t="e">
        <f t="shared" si="6"/>
        <v>#DIV/0!</v>
      </c>
      <c r="S23" s="167"/>
      <c r="T23" s="167"/>
      <c r="U23" s="136"/>
      <c r="V23" s="136"/>
      <c r="W23" s="136"/>
      <c r="X23" s="169" t="s">
        <v>55</v>
      </c>
      <c r="Y23" s="170">
        <f t="shared" si="7"/>
        <v>78</v>
      </c>
      <c r="Z23" s="179"/>
      <c r="AA23" s="167"/>
      <c r="AB23" s="136">
        <v>78</v>
      </c>
      <c r="AC23" s="136"/>
      <c r="AD23" s="136"/>
      <c r="AE23" s="136"/>
      <c r="AF23" s="136"/>
      <c r="AG23" s="136"/>
      <c r="AH23" s="179"/>
      <c r="AI23" s="180"/>
      <c r="AJ23" s="181"/>
      <c r="AK23" s="181"/>
      <c r="AL23" s="181"/>
      <c r="AM23" s="181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3"/>
      <c r="AY23" s="181"/>
      <c r="AZ23" s="181"/>
      <c r="BA23" s="181"/>
      <c r="BB23" s="184"/>
    </row>
    <row r="24" spans="1:56" s="185" customFormat="1" ht="15.75" x14ac:dyDescent="0.25">
      <c r="A24" s="169" t="s">
        <v>56</v>
      </c>
      <c r="B24" s="164">
        <f t="shared" si="9"/>
        <v>0</v>
      </c>
      <c r="C24" s="165" t="e">
        <f t="shared" si="0"/>
        <v>#DIV/0!</v>
      </c>
      <c r="D24" s="166">
        <f t="shared" si="1"/>
        <v>0</v>
      </c>
      <c r="E24" s="165" t="e">
        <f t="shared" si="2"/>
        <v>#DIV/0!</v>
      </c>
      <c r="F24" s="167"/>
      <c r="G24" s="167"/>
      <c r="H24" s="167"/>
      <c r="I24" s="167"/>
      <c r="J24" s="167"/>
      <c r="K24" s="139"/>
      <c r="L24" s="167" t="e">
        <f t="shared" si="3"/>
        <v>#DIV/0!</v>
      </c>
      <c r="M24" s="168"/>
      <c r="N24" s="167" t="e">
        <f t="shared" si="4"/>
        <v>#DIV/0!</v>
      </c>
      <c r="O24" s="136"/>
      <c r="P24" s="165" t="e">
        <f t="shared" si="5"/>
        <v>#DIV/0!</v>
      </c>
      <c r="Q24" s="136"/>
      <c r="R24" s="165" t="e">
        <f t="shared" si="6"/>
        <v>#DIV/0!</v>
      </c>
      <c r="S24" s="167"/>
      <c r="T24" s="167"/>
      <c r="U24" s="136"/>
      <c r="V24" s="136"/>
      <c r="W24" s="136"/>
      <c r="X24" s="169" t="s">
        <v>56</v>
      </c>
      <c r="Y24" s="170">
        <f t="shared" si="7"/>
        <v>0</v>
      </c>
      <c r="Z24" s="179"/>
      <c r="AA24" s="167"/>
      <c r="AB24" s="136"/>
      <c r="AC24" s="136"/>
      <c r="AD24" s="136"/>
      <c r="AE24" s="136"/>
      <c r="AF24" s="136"/>
      <c r="AG24" s="136"/>
      <c r="AH24" s="179"/>
      <c r="AI24" s="180"/>
      <c r="AJ24" s="181"/>
      <c r="AK24" s="181"/>
      <c r="AL24" s="181"/>
      <c r="AM24" s="181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3"/>
      <c r="AY24" s="181"/>
      <c r="AZ24" s="181"/>
      <c r="BA24" s="181"/>
      <c r="BB24" s="184"/>
    </row>
    <row r="25" spans="1:56" s="185" customFormat="1" ht="15.75" x14ac:dyDescent="0.25">
      <c r="A25" s="169" t="s">
        <v>57</v>
      </c>
      <c r="B25" s="164">
        <f t="shared" si="9"/>
        <v>0</v>
      </c>
      <c r="C25" s="165">
        <f t="shared" si="0"/>
        <v>0</v>
      </c>
      <c r="D25" s="166">
        <f t="shared" si="1"/>
        <v>0</v>
      </c>
      <c r="E25" s="165" t="e">
        <f t="shared" si="2"/>
        <v>#DIV/0!</v>
      </c>
      <c r="F25" s="167"/>
      <c r="G25" s="167"/>
      <c r="H25" s="167"/>
      <c r="I25" s="167"/>
      <c r="J25" s="167"/>
      <c r="K25" s="139"/>
      <c r="L25" s="167">
        <f t="shared" si="3"/>
        <v>0</v>
      </c>
      <c r="M25" s="168"/>
      <c r="N25" s="167">
        <f t="shared" si="4"/>
        <v>0</v>
      </c>
      <c r="O25" s="136"/>
      <c r="P25" s="165" t="e">
        <f t="shared" si="5"/>
        <v>#DIV/0!</v>
      </c>
      <c r="Q25" s="136"/>
      <c r="R25" s="165" t="e">
        <f t="shared" si="6"/>
        <v>#DIV/0!</v>
      </c>
      <c r="S25" s="167"/>
      <c r="T25" s="167"/>
      <c r="U25" s="136"/>
      <c r="V25" s="136"/>
      <c r="W25" s="136"/>
      <c r="X25" s="169" t="s">
        <v>57</v>
      </c>
      <c r="Y25" s="170">
        <f t="shared" si="7"/>
        <v>115</v>
      </c>
      <c r="Z25" s="179"/>
      <c r="AA25" s="167"/>
      <c r="AB25" s="136">
        <v>100</v>
      </c>
      <c r="AC25" s="136">
        <v>15</v>
      </c>
      <c r="AD25" s="136"/>
      <c r="AE25" s="136"/>
      <c r="AF25" s="136"/>
      <c r="AG25" s="136"/>
      <c r="AH25" s="179"/>
      <c r="AI25" s="180"/>
      <c r="AJ25" s="181"/>
      <c r="AK25" s="181"/>
      <c r="AL25" s="181"/>
      <c r="AM25" s="181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3"/>
      <c r="AY25" s="181"/>
      <c r="AZ25" s="181"/>
      <c r="BA25" s="181"/>
      <c r="BB25" s="184"/>
    </row>
    <row r="26" spans="1:56" s="185" customFormat="1" ht="15.75" x14ac:dyDescent="0.25">
      <c r="A26" s="169" t="s">
        <v>58</v>
      </c>
      <c r="B26" s="164">
        <f t="shared" si="9"/>
        <v>0</v>
      </c>
      <c r="C26" s="165">
        <f t="shared" si="0"/>
        <v>0</v>
      </c>
      <c r="D26" s="166">
        <f t="shared" si="1"/>
        <v>0</v>
      </c>
      <c r="E26" s="165" t="e">
        <f t="shared" si="2"/>
        <v>#DIV/0!</v>
      </c>
      <c r="F26" s="167"/>
      <c r="G26" s="167"/>
      <c r="H26" s="167"/>
      <c r="I26" s="167"/>
      <c r="J26" s="167"/>
      <c r="K26" s="139"/>
      <c r="L26" s="167">
        <f t="shared" si="3"/>
        <v>0</v>
      </c>
      <c r="M26" s="168"/>
      <c r="N26" s="167" t="e">
        <f t="shared" si="4"/>
        <v>#DIV/0!</v>
      </c>
      <c r="O26" s="136"/>
      <c r="P26" s="165" t="e">
        <f t="shared" si="5"/>
        <v>#DIV/0!</v>
      </c>
      <c r="Q26" s="136"/>
      <c r="R26" s="165" t="e">
        <f t="shared" si="6"/>
        <v>#DIV/0!</v>
      </c>
      <c r="S26" s="167"/>
      <c r="T26" s="167"/>
      <c r="U26" s="136"/>
      <c r="V26" s="136"/>
      <c r="W26" s="136"/>
      <c r="X26" s="169" t="s">
        <v>58</v>
      </c>
      <c r="Y26" s="170">
        <f t="shared" si="7"/>
        <v>7</v>
      </c>
      <c r="Z26" s="179"/>
      <c r="AA26" s="167"/>
      <c r="AB26" s="136">
        <v>7</v>
      </c>
      <c r="AC26" s="136"/>
      <c r="AD26" s="136"/>
      <c r="AE26" s="136"/>
      <c r="AF26" s="136"/>
      <c r="AG26" s="136"/>
      <c r="AH26" s="179"/>
      <c r="AI26" s="180"/>
      <c r="AJ26" s="181"/>
      <c r="AK26" s="181"/>
      <c r="AL26" s="181"/>
      <c r="AM26" s="181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3"/>
      <c r="AY26" s="181"/>
      <c r="AZ26" s="181"/>
      <c r="BA26" s="181"/>
      <c r="BB26" s="184"/>
    </row>
    <row r="27" spans="1:56" s="185" customFormat="1" ht="15.75" x14ac:dyDescent="0.25">
      <c r="A27" s="169" t="s">
        <v>59</v>
      </c>
      <c r="B27" s="164">
        <f t="shared" si="9"/>
        <v>0</v>
      </c>
      <c r="C27" s="165">
        <f t="shared" si="0"/>
        <v>0</v>
      </c>
      <c r="D27" s="166">
        <f t="shared" si="1"/>
        <v>0</v>
      </c>
      <c r="E27" s="165" t="e">
        <f t="shared" si="2"/>
        <v>#DIV/0!</v>
      </c>
      <c r="F27" s="167"/>
      <c r="G27" s="167"/>
      <c r="H27" s="167"/>
      <c r="I27" s="167"/>
      <c r="J27" s="167"/>
      <c r="K27" s="139"/>
      <c r="L27" s="167">
        <f t="shared" si="3"/>
        <v>0</v>
      </c>
      <c r="M27" s="168"/>
      <c r="N27" s="167">
        <f t="shared" si="4"/>
        <v>0</v>
      </c>
      <c r="O27" s="136"/>
      <c r="P27" s="165" t="e">
        <f t="shared" si="5"/>
        <v>#DIV/0!</v>
      </c>
      <c r="Q27" s="136"/>
      <c r="R27" s="165" t="e">
        <f t="shared" si="6"/>
        <v>#DIV/0!</v>
      </c>
      <c r="S27" s="167"/>
      <c r="T27" s="167"/>
      <c r="U27" s="136"/>
      <c r="V27" s="136"/>
      <c r="W27" s="136"/>
      <c r="X27" s="169" t="s">
        <v>59</v>
      </c>
      <c r="Y27" s="170">
        <f t="shared" si="7"/>
        <v>66</v>
      </c>
      <c r="Z27" s="179"/>
      <c r="AA27" s="167"/>
      <c r="AB27" s="136">
        <v>50</v>
      </c>
      <c r="AC27" s="136">
        <v>16</v>
      </c>
      <c r="AD27" s="136"/>
      <c r="AE27" s="136"/>
      <c r="AF27" s="136"/>
      <c r="AG27" s="136"/>
      <c r="AH27" s="179"/>
      <c r="AI27" s="180"/>
      <c r="AJ27" s="181"/>
      <c r="AK27" s="181"/>
      <c r="AL27" s="181"/>
      <c r="AM27" s="181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3"/>
      <c r="AY27" s="181"/>
      <c r="AZ27" s="181"/>
      <c r="BA27" s="181"/>
      <c r="BB27" s="184"/>
    </row>
    <row r="28" spans="1:56" s="185" customFormat="1" ht="15.75" x14ac:dyDescent="0.25">
      <c r="A28" s="169" t="s">
        <v>61</v>
      </c>
      <c r="B28" s="164">
        <f t="shared" si="9"/>
        <v>0</v>
      </c>
      <c r="C28" s="165" t="e">
        <f t="shared" si="0"/>
        <v>#DIV/0!</v>
      </c>
      <c r="D28" s="166">
        <f t="shared" si="1"/>
        <v>0</v>
      </c>
      <c r="E28" s="165" t="e">
        <f t="shared" si="2"/>
        <v>#DIV/0!</v>
      </c>
      <c r="F28" s="167"/>
      <c r="G28" s="167"/>
      <c r="H28" s="167"/>
      <c r="I28" s="167"/>
      <c r="J28" s="167"/>
      <c r="K28" s="139"/>
      <c r="L28" s="167" t="e">
        <f t="shared" si="3"/>
        <v>#DIV/0!</v>
      </c>
      <c r="M28" s="168"/>
      <c r="N28" s="167" t="e">
        <f t="shared" si="4"/>
        <v>#DIV/0!</v>
      </c>
      <c r="O28" s="136"/>
      <c r="P28" s="165" t="e">
        <f t="shared" si="5"/>
        <v>#DIV/0!</v>
      </c>
      <c r="Q28" s="136"/>
      <c r="R28" s="165" t="e">
        <f t="shared" si="6"/>
        <v>#DIV/0!</v>
      </c>
      <c r="S28" s="167"/>
      <c r="T28" s="167"/>
      <c r="U28" s="136"/>
      <c r="V28" s="136"/>
      <c r="W28" s="136"/>
      <c r="X28" s="169" t="s">
        <v>61</v>
      </c>
      <c r="Y28" s="170">
        <f t="shared" si="7"/>
        <v>0</v>
      </c>
      <c r="Z28" s="179"/>
      <c r="AA28" s="167"/>
      <c r="AB28" s="136"/>
      <c r="AC28" s="136"/>
      <c r="AD28" s="136"/>
      <c r="AE28" s="136"/>
      <c r="AF28" s="136"/>
      <c r="AG28" s="136"/>
      <c r="AH28" s="179"/>
      <c r="AI28" s="180"/>
      <c r="AJ28" s="181"/>
      <c r="AK28" s="181"/>
      <c r="AL28" s="181"/>
      <c r="AM28" s="181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3"/>
      <c r="AY28" s="181"/>
      <c r="AZ28" s="181"/>
      <c r="BA28" s="181"/>
      <c r="BB28" s="184"/>
    </row>
    <row r="29" spans="1:56" s="175" customFormat="1" ht="15.75" x14ac:dyDescent="0.25">
      <c r="A29" s="163"/>
      <c r="B29" s="164">
        <f t="shared" si="9"/>
        <v>0</v>
      </c>
      <c r="C29" s="165" t="e">
        <f t="shared" si="0"/>
        <v>#DIV/0!</v>
      </c>
      <c r="D29" s="166">
        <f t="shared" si="1"/>
        <v>0</v>
      </c>
      <c r="E29" s="165" t="e">
        <f t="shared" si="2"/>
        <v>#DIV/0!</v>
      </c>
      <c r="F29" s="167"/>
      <c r="G29" s="167"/>
      <c r="H29" s="167"/>
      <c r="I29" s="167"/>
      <c r="J29" s="167"/>
      <c r="K29" s="139"/>
      <c r="L29" s="167" t="e">
        <f t="shared" si="3"/>
        <v>#DIV/0!</v>
      </c>
      <c r="M29" s="168"/>
      <c r="N29" s="167" t="e">
        <f t="shared" si="4"/>
        <v>#DIV/0!</v>
      </c>
      <c r="O29" s="136"/>
      <c r="P29" s="165" t="e">
        <f t="shared" si="5"/>
        <v>#DIV/0!</v>
      </c>
      <c r="Q29" s="136"/>
      <c r="R29" s="167" t="e">
        <f t="shared" si="6"/>
        <v>#DIV/0!</v>
      </c>
      <c r="S29" s="167"/>
      <c r="T29" s="167"/>
      <c r="U29" s="136"/>
      <c r="V29" s="136"/>
      <c r="W29" s="136"/>
      <c r="X29" s="169"/>
      <c r="Y29" s="170">
        <f t="shared" si="7"/>
        <v>0</v>
      </c>
      <c r="Z29" s="179"/>
      <c r="AA29" s="167"/>
      <c r="AB29" s="136"/>
      <c r="AC29" s="136"/>
      <c r="AD29" s="136"/>
      <c r="AE29" s="136"/>
      <c r="AF29" s="136"/>
      <c r="AG29" s="136"/>
      <c r="AH29" s="179"/>
      <c r="AI29" s="171"/>
      <c r="AJ29" s="123"/>
      <c r="AK29" s="123"/>
      <c r="AL29" s="123"/>
      <c r="AM29" s="123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3"/>
      <c r="AY29" s="123"/>
      <c r="AZ29" s="123"/>
      <c r="BA29" s="123"/>
      <c r="BB29" s="174"/>
    </row>
    <row r="30" spans="1:56" s="192" customFormat="1" ht="21.6" customHeight="1" x14ac:dyDescent="0.25">
      <c r="A30" s="186" t="s">
        <v>64</v>
      </c>
      <c r="B30" s="164">
        <f t="shared" si="9"/>
        <v>1094</v>
      </c>
      <c r="C30" s="165">
        <f t="shared" si="0"/>
        <v>3.5416760415327881</v>
      </c>
      <c r="D30" s="164">
        <f t="shared" si="1"/>
        <v>1094</v>
      </c>
      <c r="E30" s="165">
        <f t="shared" si="2"/>
        <v>4.4266407704135302</v>
      </c>
      <c r="F30" s="164">
        <f t="shared" ref="F30:K30" si="10">SUM(F6:F29)</f>
        <v>5</v>
      </c>
      <c r="G30" s="164">
        <f t="shared" si="10"/>
        <v>1029</v>
      </c>
      <c r="H30" s="164">
        <f t="shared" si="10"/>
        <v>0</v>
      </c>
      <c r="I30" s="164">
        <f t="shared" si="10"/>
        <v>0</v>
      </c>
      <c r="J30" s="164">
        <f t="shared" si="10"/>
        <v>60</v>
      </c>
      <c r="K30" s="188">
        <f t="shared" si="10"/>
        <v>0</v>
      </c>
      <c r="L30" s="164">
        <f t="shared" si="3"/>
        <v>0</v>
      </c>
      <c r="M30" s="188">
        <f>SUM(M6:M29)</f>
        <v>0</v>
      </c>
      <c r="N30" s="164">
        <f t="shared" si="4"/>
        <v>0</v>
      </c>
      <c r="O30" s="189">
        <f>SUM(O6:O29)</f>
        <v>0</v>
      </c>
      <c r="P30" s="187">
        <f t="shared" si="5"/>
        <v>0</v>
      </c>
      <c r="Q30" s="164">
        <f>SUM(Q6:Q29)</f>
        <v>0</v>
      </c>
      <c r="R30" s="164">
        <f t="shared" si="6"/>
        <v>0</v>
      </c>
      <c r="S30" s="164">
        <f>SUM(S6:S29)</f>
        <v>0</v>
      </c>
      <c r="T30" s="164">
        <f>SUM(T6:T29)</f>
        <v>0</v>
      </c>
      <c r="U30" s="164">
        <f>SUM(U6:U29)</f>
        <v>98</v>
      </c>
      <c r="V30" s="164">
        <f>SUM(V6:V29)</f>
        <v>0</v>
      </c>
      <c r="W30" s="164">
        <f>SUM(W6:W29)</f>
        <v>364</v>
      </c>
      <c r="X30" s="190" t="s">
        <v>35</v>
      </c>
      <c r="Y30" s="170">
        <f t="shared" si="7"/>
        <v>30889.33</v>
      </c>
      <c r="Z30" s="170">
        <f t="shared" ref="Z30:AH30" si="11">SUM(Z6:Z29)</f>
        <v>24714</v>
      </c>
      <c r="AA30" s="170">
        <f t="shared" si="11"/>
        <v>0</v>
      </c>
      <c r="AB30" s="170">
        <f>SUM(AB6:AB29)</f>
        <v>478.33</v>
      </c>
      <c r="AC30" s="170">
        <f t="shared" si="11"/>
        <v>93</v>
      </c>
      <c r="AD30" s="170">
        <f t="shared" si="11"/>
        <v>1564</v>
      </c>
      <c r="AE30" s="170">
        <f t="shared" si="11"/>
        <v>2608</v>
      </c>
      <c r="AF30" s="170">
        <f t="shared" si="11"/>
        <v>600</v>
      </c>
      <c r="AG30" s="170">
        <f t="shared" si="11"/>
        <v>832</v>
      </c>
      <c r="AH30" s="170">
        <f t="shared" si="11"/>
        <v>5225</v>
      </c>
      <c r="AI30" s="191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</row>
    <row r="31" spans="1:56" s="182" customFormat="1" ht="31.9" customHeight="1" x14ac:dyDescent="0.25">
      <c r="A31" s="136" t="s">
        <v>36</v>
      </c>
      <c r="B31" s="167">
        <v>8711</v>
      </c>
      <c r="C31" s="167">
        <v>28</v>
      </c>
      <c r="D31" s="167">
        <v>8132</v>
      </c>
      <c r="E31" s="167">
        <v>32</v>
      </c>
      <c r="F31" s="167">
        <v>603</v>
      </c>
      <c r="G31" s="167">
        <v>7271</v>
      </c>
      <c r="H31" s="167">
        <v>238</v>
      </c>
      <c r="I31" s="167">
        <v>0</v>
      </c>
      <c r="J31" s="167">
        <v>20</v>
      </c>
      <c r="K31" s="176">
        <v>0</v>
      </c>
      <c r="L31" s="167">
        <v>0</v>
      </c>
      <c r="M31" s="176">
        <v>7</v>
      </c>
      <c r="N31" s="193">
        <v>6</v>
      </c>
      <c r="O31" s="212">
        <v>212</v>
      </c>
      <c r="P31" s="182">
        <v>14</v>
      </c>
      <c r="Q31" s="167">
        <v>360</v>
      </c>
      <c r="R31" s="165">
        <v>19</v>
      </c>
      <c r="S31" s="167">
        <v>0</v>
      </c>
      <c r="T31" s="167">
        <v>0</v>
      </c>
      <c r="U31" s="167">
        <v>1686</v>
      </c>
      <c r="V31" s="167">
        <v>2040</v>
      </c>
      <c r="W31" s="167">
        <v>1795</v>
      </c>
      <c r="X31" s="122"/>
      <c r="Y31" s="122"/>
      <c r="Z31" s="209"/>
      <c r="AA31" s="210"/>
      <c r="AB31" s="211"/>
      <c r="AC31" s="122"/>
      <c r="AD31" s="122"/>
      <c r="AE31" s="122"/>
      <c r="AF31" s="122"/>
      <c r="AG31" s="122"/>
      <c r="AH31" s="122"/>
      <c r="AI31" s="213"/>
    </row>
    <row r="32" spans="1:56" s="199" customFormat="1" ht="21.75" customHeight="1" x14ac:dyDescent="0.25">
      <c r="A32" s="194" t="s">
        <v>37</v>
      </c>
      <c r="B32" s="195">
        <f>B30-B31</f>
        <v>-7617</v>
      </c>
      <c r="C32" s="164"/>
      <c r="D32" s="164">
        <f>F32+G32+H32+J32</f>
        <v>-7038</v>
      </c>
      <c r="E32" s="164">
        <f t="shared" ref="E32:J32" si="12">E30-E31</f>
        <v>-27.573359229586469</v>
      </c>
      <c r="F32" s="164">
        <f t="shared" si="12"/>
        <v>-598</v>
      </c>
      <c r="G32" s="164">
        <f t="shared" si="12"/>
        <v>-6242</v>
      </c>
      <c r="H32" s="164">
        <f t="shared" si="12"/>
        <v>-238</v>
      </c>
      <c r="I32" s="164">
        <f t="shared" si="12"/>
        <v>0</v>
      </c>
      <c r="J32" s="164">
        <f t="shared" si="12"/>
        <v>40</v>
      </c>
      <c r="K32" s="188">
        <f>K30-K31</f>
        <v>0</v>
      </c>
      <c r="L32" s="167"/>
      <c r="M32" s="188">
        <f>M30-M31</f>
        <v>-7</v>
      </c>
      <c r="N32" s="167"/>
      <c r="O32" s="196">
        <f>O30-Q31</f>
        <v>-360</v>
      </c>
      <c r="P32" s="167"/>
      <c r="Q32" s="196">
        <f>Q30-S31</f>
        <v>0</v>
      </c>
      <c r="R32" s="167"/>
      <c r="S32" s="164">
        <f>S30-S31</f>
        <v>0</v>
      </c>
      <c r="T32" s="164">
        <f>T30-T31</f>
        <v>0</v>
      </c>
      <c r="U32" s="164">
        <f>U30-U31</f>
        <v>-1588</v>
      </c>
      <c r="V32" s="164">
        <f>V30-V31</f>
        <v>-2040</v>
      </c>
      <c r="W32" s="164">
        <f>W30-W31</f>
        <v>-1431</v>
      </c>
      <c r="X32" s="126"/>
      <c r="Y32" s="126"/>
      <c r="Z32" s="126"/>
      <c r="AA32" s="126"/>
      <c r="AB32" s="126"/>
      <c r="AC32" s="126"/>
      <c r="AD32" s="234"/>
      <c r="AE32" s="126"/>
      <c r="AF32" s="126"/>
      <c r="AG32" s="126"/>
      <c r="AH32" s="126"/>
      <c r="AI32" s="197"/>
      <c r="AJ32" s="197"/>
      <c r="AK32" s="198"/>
      <c r="AL32" s="198"/>
      <c r="AM32" s="198"/>
      <c r="AN32" s="198"/>
      <c r="AO32" s="356"/>
      <c r="AP32" s="356"/>
      <c r="AQ32" s="356"/>
      <c r="AR32" s="356"/>
      <c r="AS32" s="356"/>
      <c r="AT32" s="356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</row>
    <row r="33" spans="1:36" x14ac:dyDescent="0.2">
      <c r="A33" s="125"/>
      <c r="B33" s="200"/>
      <c r="C33" s="201"/>
      <c r="D33" s="200"/>
      <c r="Q33" s="204"/>
      <c r="R33" s="204"/>
      <c r="S33" s="204"/>
      <c r="T33" s="204"/>
      <c r="Z33" s="205"/>
    </row>
    <row r="34" spans="1:36" x14ac:dyDescent="0.2">
      <c r="A34" s="125"/>
      <c r="O34" s="207"/>
    </row>
    <row r="35" spans="1:36" x14ac:dyDescent="0.2">
      <c r="A35" s="125"/>
      <c r="Y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</row>
    <row r="36" spans="1:36" x14ac:dyDescent="0.2">
      <c r="A36" s="125"/>
      <c r="Q36" s="207"/>
    </row>
    <row r="38" spans="1:36" x14ac:dyDescent="0.2">
      <c r="A38" s="125"/>
      <c r="N38" s="206"/>
      <c r="AE38" s="204"/>
      <c r="AF38" s="204"/>
      <c r="AG38" s="204"/>
      <c r="AH38" s="204"/>
    </row>
    <row r="39" spans="1:36" x14ac:dyDescent="0.2">
      <c r="A39" s="125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.7" right="0.7" top="0.75" bottom="0.75" header="0.3" footer="0.3"/>
  <pageSetup paperSize="9" scale="60" fitToWidth="2" orientation="landscape" r:id="rId1"/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opLeftCell="Q4" zoomScaleNormal="100" workbookViewId="0">
      <selection activeCell="AH14" sqref="AH14"/>
    </sheetView>
  </sheetViews>
  <sheetFormatPr defaultColWidth="8.7109375" defaultRowHeight="12.75" x14ac:dyDescent="0.2"/>
  <cols>
    <col min="1" max="1" width="26.85546875" style="202" customWidth="1"/>
    <col min="2" max="2" width="8.140625" style="206" customWidth="1"/>
    <col min="3" max="3" width="8" style="202" customWidth="1"/>
    <col min="4" max="4" width="8.5703125" style="206" customWidth="1"/>
    <col min="5" max="5" width="8.140625" style="202" customWidth="1"/>
    <col min="6" max="6" width="9.42578125" style="202" customWidth="1"/>
    <col min="7" max="7" width="8.7109375" style="202" customWidth="1"/>
    <col min="8" max="8" width="7.5703125" style="202" customWidth="1"/>
    <col min="9" max="9" width="10.5703125" style="202" customWidth="1"/>
    <col min="10" max="10" width="8.7109375" style="202" customWidth="1"/>
    <col min="11" max="11" width="7" style="202" customWidth="1"/>
    <col min="12" max="12" width="9" style="203" customWidth="1"/>
    <col min="13" max="13" width="7.7109375" style="202" customWidth="1"/>
    <col min="14" max="14" width="7" style="202" customWidth="1"/>
    <col min="15" max="16" width="6.7109375" style="202" customWidth="1"/>
    <col min="17" max="17" width="7" style="202" customWidth="1"/>
    <col min="18" max="18" width="8.85546875" style="202" customWidth="1"/>
    <col min="19" max="19" width="7.140625" style="202" customWidth="1"/>
    <col min="20" max="20" width="10.85546875" style="202" customWidth="1"/>
    <col min="21" max="21" width="8.28515625" style="202" customWidth="1"/>
    <col min="22" max="22" width="9.5703125" style="202" customWidth="1"/>
    <col min="23" max="23" width="15.28515625" style="202" customWidth="1"/>
    <col min="24" max="24" width="26.140625" style="202" customWidth="1"/>
    <col min="25" max="25" width="12.85546875" style="202" customWidth="1"/>
    <col min="26" max="26" width="17.42578125" style="208" customWidth="1"/>
    <col min="27" max="27" width="11" style="202" customWidth="1"/>
    <col min="28" max="28" width="14.140625" style="202" customWidth="1"/>
    <col min="29" max="29" width="12.5703125" style="202" customWidth="1"/>
    <col min="30" max="30" width="13.7109375" style="202" customWidth="1"/>
    <col min="31" max="31" width="15.42578125" style="202" customWidth="1"/>
    <col min="32" max="32" width="12.28515625" style="202" customWidth="1"/>
    <col min="33" max="33" width="10.140625" style="202" customWidth="1"/>
    <col min="34" max="34" width="14.140625" style="202" customWidth="1"/>
    <col min="35" max="35" width="8.85546875" style="125" hidden="1" customWidth="1"/>
    <col min="36" max="36" width="7.7109375" style="125" hidden="1" customWidth="1"/>
    <col min="37" max="37" width="7.85546875" style="125" customWidth="1"/>
    <col min="38" max="39" width="5.42578125" style="125" customWidth="1"/>
    <col min="40" max="40" width="9.28515625" style="125" customWidth="1"/>
    <col min="41" max="41" width="12" style="125" customWidth="1"/>
    <col min="42" max="42" width="8.5703125" style="125" customWidth="1"/>
    <col min="43" max="43" width="12" style="125" customWidth="1"/>
    <col min="44" max="44" width="11" style="125" customWidth="1"/>
    <col min="45" max="45" width="13.85546875" style="125" customWidth="1"/>
    <col min="46" max="46" width="12.5703125" style="125" customWidth="1"/>
    <col min="47" max="48" width="7.5703125" style="125" customWidth="1"/>
    <col min="49" max="49" width="16" style="125" customWidth="1"/>
    <col min="50" max="50" width="8.140625" style="125" customWidth="1"/>
    <col min="51" max="51" width="10" style="125" customWidth="1"/>
    <col min="52" max="52" width="9.140625" style="125" customWidth="1"/>
    <col min="53" max="53" width="6.42578125" style="125" customWidth="1"/>
    <col min="54" max="54" width="13.5703125" style="125" customWidth="1"/>
    <col min="55" max="16384" width="8.7109375" style="125"/>
  </cols>
  <sheetData>
    <row r="1" spans="1:56" ht="15.75" x14ac:dyDescent="0.25">
      <c r="A1" s="120"/>
      <c r="B1" s="121"/>
      <c r="C1" s="120"/>
      <c r="D1" s="120"/>
      <c r="E1" s="120"/>
      <c r="F1" s="361" t="s">
        <v>68</v>
      </c>
      <c r="G1" s="361"/>
      <c r="H1" s="361"/>
      <c r="I1" s="361"/>
      <c r="J1" s="361"/>
      <c r="K1" s="361"/>
      <c r="L1" s="361"/>
      <c r="M1" s="361"/>
      <c r="N1" s="120"/>
      <c r="O1" s="362"/>
      <c r="P1" s="363"/>
      <c r="Q1" s="363"/>
      <c r="R1" s="363"/>
      <c r="S1" s="363"/>
      <c r="T1" s="363"/>
      <c r="U1" s="363"/>
      <c r="V1" s="363"/>
      <c r="W1" s="219"/>
      <c r="X1" s="120"/>
      <c r="Y1" s="120"/>
      <c r="Z1" s="121"/>
      <c r="AA1" s="120"/>
      <c r="AB1" s="120"/>
      <c r="AC1" s="120"/>
      <c r="AD1" s="120"/>
      <c r="AE1" s="120"/>
      <c r="AF1" s="120"/>
      <c r="AG1" s="120"/>
      <c r="AH1" s="120"/>
      <c r="AI1" s="123"/>
      <c r="AJ1" s="123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1:56" ht="16.5" customHeight="1" x14ac:dyDescent="0.25">
      <c r="A2" s="120"/>
      <c r="B2" s="126"/>
      <c r="C2" s="127" t="s">
        <v>1</v>
      </c>
      <c r="D2" s="218"/>
      <c r="E2" s="129"/>
      <c r="F2" s="129"/>
      <c r="G2" s="367" t="s">
        <v>74</v>
      </c>
      <c r="H2" s="368"/>
      <c r="I2" s="368"/>
      <c r="J2" s="368"/>
      <c r="K2" s="368"/>
      <c r="L2" s="369"/>
      <c r="M2" s="130"/>
      <c r="N2" s="218"/>
      <c r="O2" s="364"/>
      <c r="P2" s="365"/>
      <c r="Q2" s="365"/>
      <c r="R2" s="365"/>
      <c r="S2" s="365"/>
      <c r="T2" s="365"/>
      <c r="U2" s="365"/>
      <c r="V2" s="366"/>
      <c r="W2" s="219"/>
      <c r="X2" s="370" t="s">
        <v>2</v>
      </c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123"/>
      <c r="AJ2" s="123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</row>
    <row r="3" spans="1:56" ht="19.899999999999999" customHeight="1" x14ac:dyDescent="0.2">
      <c r="A3" s="351" t="s">
        <v>3</v>
      </c>
      <c r="B3" s="351" t="s">
        <v>4</v>
      </c>
      <c r="C3" s="371"/>
      <c r="D3" s="351" t="s">
        <v>75</v>
      </c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52"/>
      <c r="U3" s="351" t="s">
        <v>72</v>
      </c>
      <c r="V3" s="351" t="s">
        <v>73</v>
      </c>
      <c r="W3" s="351" t="s">
        <v>8</v>
      </c>
      <c r="X3" s="358" t="s">
        <v>3</v>
      </c>
      <c r="Y3" s="351" t="s">
        <v>9</v>
      </c>
      <c r="Z3" s="351" t="s">
        <v>10</v>
      </c>
      <c r="AA3" s="351" t="s">
        <v>11</v>
      </c>
      <c r="AB3" s="351" t="s">
        <v>12</v>
      </c>
      <c r="AC3" s="351" t="s">
        <v>13</v>
      </c>
      <c r="AD3" s="351" t="s">
        <v>14</v>
      </c>
      <c r="AE3" s="351" t="s">
        <v>15</v>
      </c>
      <c r="AF3" s="351" t="s">
        <v>16</v>
      </c>
      <c r="AG3" s="351" t="s">
        <v>17</v>
      </c>
      <c r="AH3" s="351" t="s">
        <v>18</v>
      </c>
      <c r="AI3" s="123"/>
      <c r="AJ3" s="123"/>
      <c r="AK3" s="124"/>
      <c r="AL3" s="124"/>
      <c r="AM3" s="124"/>
      <c r="AN3" s="350"/>
      <c r="AO3" s="350"/>
      <c r="AP3" s="350"/>
      <c r="AQ3" s="350"/>
      <c r="AR3" s="350"/>
      <c r="AS3" s="350"/>
      <c r="AT3" s="350"/>
      <c r="AU3" s="350"/>
      <c r="AV3" s="350"/>
      <c r="AW3" s="350"/>
      <c r="AX3" s="124"/>
      <c r="AY3" s="124"/>
      <c r="AZ3" s="124"/>
      <c r="BA3" s="124"/>
      <c r="BB3" s="124"/>
    </row>
    <row r="4" spans="1:56" s="133" customFormat="1" ht="68.25" customHeight="1" x14ac:dyDescent="0.2">
      <c r="A4" s="354"/>
      <c r="B4" s="372"/>
      <c r="C4" s="373"/>
      <c r="D4" s="375" t="s">
        <v>19</v>
      </c>
      <c r="E4" s="376"/>
      <c r="F4" s="351" t="s">
        <v>20</v>
      </c>
      <c r="G4" s="374"/>
      <c r="H4" s="374"/>
      <c r="I4" s="374"/>
      <c r="J4" s="352"/>
      <c r="K4" s="375" t="s">
        <v>21</v>
      </c>
      <c r="L4" s="376"/>
      <c r="M4" s="375" t="s">
        <v>22</v>
      </c>
      <c r="N4" s="376"/>
      <c r="O4" s="351" t="s">
        <v>23</v>
      </c>
      <c r="P4" s="352"/>
      <c r="Q4" s="351" t="s">
        <v>15</v>
      </c>
      <c r="R4" s="352"/>
      <c r="S4" s="215" t="s">
        <v>17</v>
      </c>
      <c r="T4" s="215" t="s">
        <v>16</v>
      </c>
      <c r="U4" s="354"/>
      <c r="V4" s="354"/>
      <c r="W4" s="354"/>
      <c r="X4" s="359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3"/>
      <c r="AJ4" s="353"/>
      <c r="AK4" s="124"/>
      <c r="AL4" s="124"/>
      <c r="AM4" s="124"/>
      <c r="AN4" s="350"/>
      <c r="AO4" s="350"/>
      <c r="AP4" s="350"/>
      <c r="AQ4" s="350"/>
      <c r="AR4" s="350"/>
      <c r="AS4" s="350"/>
      <c r="AT4" s="350"/>
      <c r="AU4" s="350"/>
      <c r="AV4" s="350"/>
      <c r="AW4" s="350"/>
      <c r="AX4" s="124"/>
      <c r="AY4" s="124"/>
      <c r="AZ4" s="124"/>
      <c r="BA4" s="124"/>
      <c r="BB4" s="132"/>
      <c r="BC4" s="132"/>
      <c r="BD4" s="132"/>
    </row>
    <row r="5" spans="1:56" s="142" customFormat="1" ht="43.9" customHeight="1" x14ac:dyDescent="0.2">
      <c r="A5" s="355"/>
      <c r="B5" s="134" t="s">
        <v>25</v>
      </c>
      <c r="C5" s="135" t="s">
        <v>26</v>
      </c>
      <c r="D5" s="136" t="s">
        <v>25</v>
      </c>
      <c r="E5" s="137" t="s">
        <v>26</v>
      </c>
      <c r="F5" s="138" t="s">
        <v>27</v>
      </c>
      <c r="G5" s="138" t="s">
        <v>28</v>
      </c>
      <c r="H5" s="135" t="s">
        <v>29</v>
      </c>
      <c r="I5" s="136" t="s">
        <v>30</v>
      </c>
      <c r="J5" s="136" t="s">
        <v>70</v>
      </c>
      <c r="K5" s="139" t="s">
        <v>25</v>
      </c>
      <c r="L5" s="136" t="s">
        <v>32</v>
      </c>
      <c r="M5" s="139" t="s">
        <v>25</v>
      </c>
      <c r="N5" s="136" t="s">
        <v>32</v>
      </c>
      <c r="O5" s="136" t="s">
        <v>25</v>
      </c>
      <c r="P5" s="136" t="s">
        <v>32</v>
      </c>
      <c r="Q5" s="136" t="s">
        <v>25</v>
      </c>
      <c r="R5" s="136" t="s">
        <v>33</v>
      </c>
      <c r="S5" s="136" t="s">
        <v>25</v>
      </c>
      <c r="T5" s="136" t="s">
        <v>25</v>
      </c>
      <c r="U5" s="355"/>
      <c r="V5" s="355"/>
      <c r="W5" s="355"/>
      <c r="X5" s="360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140"/>
      <c r="AJ5" s="217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43"/>
      <c r="BB5" s="132"/>
    </row>
    <row r="6" spans="1:56" s="159" customFormat="1" ht="16.5" customHeight="1" x14ac:dyDescent="0.25">
      <c r="A6" s="144" t="s">
        <v>38</v>
      </c>
      <c r="B6" s="145">
        <f>D6+K6+M6+O6+Q6+T6+S6</f>
        <v>0</v>
      </c>
      <c r="C6" s="146">
        <f t="shared" ref="C6:C30" si="0">B6/Y6*100</f>
        <v>0</v>
      </c>
      <c r="D6" s="147">
        <f t="shared" ref="D6:D30" si="1">F6+G6+H6+I6+J6</f>
        <v>0</v>
      </c>
      <c r="E6" s="146">
        <f t="shared" ref="E6:E30" si="2">D6/Z6*100</f>
        <v>0</v>
      </c>
      <c r="F6" s="148"/>
      <c r="G6" s="148"/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/>
      <c r="T6" s="148"/>
      <c r="U6" s="151"/>
      <c r="V6" s="151"/>
      <c r="W6" s="151"/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10</v>
      </c>
      <c r="C7" s="146">
        <f t="shared" si="0"/>
        <v>0.49212598425196852</v>
      </c>
      <c r="D7" s="147">
        <f t="shared" si="1"/>
        <v>10</v>
      </c>
      <c r="E7" s="146">
        <f t="shared" si="2"/>
        <v>0.69930069930069927</v>
      </c>
      <c r="F7" s="148"/>
      <c r="G7" s="148">
        <v>10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/>
      <c r="P7" s="146">
        <f t="shared" si="5"/>
        <v>0</v>
      </c>
      <c r="Q7" s="151"/>
      <c r="R7" s="146">
        <f t="shared" si="6"/>
        <v>0</v>
      </c>
      <c r="S7" s="148"/>
      <c r="T7" s="148"/>
      <c r="U7" s="151"/>
      <c r="V7" s="151"/>
      <c r="W7" s="151"/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0</v>
      </c>
      <c r="C8" s="146">
        <f t="shared" si="0"/>
        <v>0</v>
      </c>
      <c r="D8" s="147">
        <f t="shared" si="1"/>
        <v>0</v>
      </c>
      <c r="E8" s="146">
        <f t="shared" si="2"/>
        <v>0</v>
      </c>
      <c r="F8" s="148"/>
      <c r="G8" s="148"/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/>
      <c r="W8" s="151"/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306</v>
      </c>
      <c r="C9" s="146">
        <f t="shared" si="0"/>
        <v>16.971713810316139</v>
      </c>
      <c r="D9" s="147">
        <f t="shared" si="1"/>
        <v>306</v>
      </c>
      <c r="E9" s="146">
        <f t="shared" si="2"/>
        <v>26.608695652173914</v>
      </c>
      <c r="F9" s="148"/>
      <c r="G9" s="148">
        <v>306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/>
      <c r="R9" s="146">
        <f t="shared" si="6"/>
        <v>0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30" si="9">D10+K10+M10+O10+Q10+T10+S10</f>
        <v>56</v>
      </c>
      <c r="C10" s="146">
        <f t="shared" si="0"/>
        <v>2.9489204844655079</v>
      </c>
      <c r="D10" s="147">
        <f t="shared" si="1"/>
        <v>56</v>
      </c>
      <c r="E10" s="146">
        <f t="shared" si="2"/>
        <v>3.4063260340632602</v>
      </c>
      <c r="F10" s="148"/>
      <c r="G10" s="148">
        <v>56</v>
      </c>
      <c r="H10" s="148"/>
      <c r="I10" s="148"/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/>
      <c r="P10" s="146">
        <f t="shared" si="5"/>
        <v>0</v>
      </c>
      <c r="Q10" s="151"/>
      <c r="R10" s="146" t="e">
        <f t="shared" si="6"/>
        <v>#DIV/0!</v>
      </c>
      <c r="S10" s="148"/>
      <c r="T10" s="148"/>
      <c r="U10" s="151"/>
      <c r="V10" s="151"/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165</v>
      </c>
      <c r="C11" s="146">
        <f t="shared" si="0"/>
        <v>3.707865168539326</v>
      </c>
      <c r="D11" s="147">
        <f t="shared" si="1"/>
        <v>165</v>
      </c>
      <c r="E11" s="146">
        <f t="shared" si="2"/>
        <v>4.3421052631578947</v>
      </c>
      <c r="F11" s="148"/>
      <c r="G11" s="148">
        <v>165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/>
      <c r="T11" s="148"/>
      <c r="U11" s="151"/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0</v>
      </c>
      <c r="C12" s="146">
        <f t="shared" si="0"/>
        <v>0</v>
      </c>
      <c r="D12" s="147">
        <f t="shared" si="1"/>
        <v>0</v>
      </c>
      <c r="E12" s="146">
        <f t="shared" si="2"/>
        <v>0</v>
      </c>
      <c r="F12" s="148"/>
      <c r="G12" s="148"/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494</v>
      </c>
      <c r="C13" s="146">
        <f t="shared" si="0"/>
        <v>16.217990807616548</v>
      </c>
      <c r="D13" s="147">
        <f t="shared" si="1"/>
        <v>494</v>
      </c>
      <c r="E13" s="146">
        <f t="shared" si="2"/>
        <v>21.120136810602823</v>
      </c>
      <c r="F13" s="148"/>
      <c r="G13" s="148">
        <v>430</v>
      </c>
      <c r="H13" s="148"/>
      <c r="I13" s="148"/>
      <c r="J13" s="148">
        <v>64</v>
      </c>
      <c r="K13" s="149"/>
      <c r="L13" s="148">
        <f t="shared" si="3"/>
        <v>0</v>
      </c>
      <c r="M13" s="150"/>
      <c r="N13" s="146">
        <f t="shared" si="4"/>
        <v>0</v>
      </c>
      <c r="O13" s="151"/>
      <c r="P13" s="146">
        <f t="shared" si="5"/>
        <v>0</v>
      </c>
      <c r="Q13" s="151"/>
      <c r="R13" s="146">
        <f t="shared" si="6"/>
        <v>0</v>
      </c>
      <c r="S13" s="148"/>
      <c r="T13" s="148"/>
      <c r="U13" s="151"/>
      <c r="V13" s="151"/>
      <c r="W13" s="151">
        <v>494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208</v>
      </c>
      <c r="C14" s="146">
        <f t="shared" si="0"/>
        <v>7.1748878923766819</v>
      </c>
      <c r="D14" s="147">
        <f t="shared" si="1"/>
        <v>208</v>
      </c>
      <c r="E14" s="146">
        <f t="shared" si="2"/>
        <v>8.2934609250398719</v>
      </c>
      <c r="F14" s="148"/>
      <c r="G14" s="148">
        <v>208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/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0</v>
      </c>
      <c r="C15" s="146">
        <f t="shared" si="0"/>
        <v>0</v>
      </c>
      <c r="D15" s="147">
        <f t="shared" si="1"/>
        <v>0</v>
      </c>
      <c r="E15" s="146">
        <f t="shared" si="2"/>
        <v>0</v>
      </c>
      <c r="F15" s="148"/>
      <c r="G15" s="148"/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/>
      <c r="P15" s="146">
        <f t="shared" si="5"/>
        <v>0</v>
      </c>
      <c r="Q15" s="151"/>
      <c r="R15" s="146">
        <f t="shared" si="6"/>
        <v>0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35</v>
      </c>
      <c r="C16" s="146">
        <f t="shared" si="0"/>
        <v>2.4734982332155475</v>
      </c>
      <c r="D16" s="147">
        <f t="shared" si="1"/>
        <v>35</v>
      </c>
      <c r="E16" s="146">
        <f t="shared" si="2"/>
        <v>2.880658436213992</v>
      </c>
      <c r="F16" s="148"/>
      <c r="G16" s="148">
        <v>35</v>
      </c>
      <c r="H16" s="148"/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/>
      <c r="P16" s="146">
        <f t="shared" si="5"/>
        <v>0</v>
      </c>
      <c r="Q16" s="151"/>
      <c r="R16" s="146" t="e">
        <f t="shared" si="6"/>
        <v>#DIV/0!</v>
      </c>
      <c r="S16" s="148"/>
      <c r="T16" s="148"/>
      <c r="U16" s="151"/>
      <c r="V16" s="151"/>
      <c r="W16" s="151"/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6" s="159" customFormat="1" ht="15.75" x14ac:dyDescent="0.25">
      <c r="A17" s="144" t="s">
        <v>49</v>
      </c>
      <c r="B17" s="145">
        <f t="shared" si="9"/>
        <v>0</v>
      </c>
      <c r="C17" s="146">
        <f t="shared" si="0"/>
        <v>0</v>
      </c>
      <c r="D17" s="147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/>
      <c r="P17" s="146">
        <f t="shared" si="5"/>
        <v>0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6" s="159" customFormat="1" ht="15.75" x14ac:dyDescent="0.25">
      <c r="A18" s="144" t="s">
        <v>50</v>
      </c>
      <c r="B18" s="145">
        <f t="shared" si="9"/>
        <v>620</v>
      </c>
      <c r="C18" s="146">
        <f t="shared" si="0"/>
        <v>7.7918813623224832</v>
      </c>
      <c r="D18" s="147">
        <f t="shared" si="1"/>
        <v>620</v>
      </c>
      <c r="E18" s="146">
        <f t="shared" si="2"/>
        <v>8.7682081742327824</v>
      </c>
      <c r="F18" s="148">
        <v>5</v>
      </c>
      <c r="G18" s="148">
        <v>615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/>
      <c r="R18" s="146">
        <f t="shared" si="6"/>
        <v>0</v>
      </c>
      <c r="S18" s="148"/>
      <c r="T18" s="148"/>
      <c r="U18" s="151">
        <v>203</v>
      </c>
      <c r="V18" s="151"/>
      <c r="W18" s="151">
        <v>0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6" s="159" customFormat="1" ht="15.75" x14ac:dyDescent="0.25">
      <c r="A19" s="144" t="s">
        <v>51</v>
      </c>
      <c r="B19" s="145">
        <f t="shared" si="9"/>
        <v>0</v>
      </c>
      <c r="C19" s="146">
        <f t="shared" si="0"/>
        <v>0</v>
      </c>
      <c r="D19" s="147">
        <f t="shared" si="1"/>
        <v>0</v>
      </c>
      <c r="E19" s="146">
        <f t="shared" si="2"/>
        <v>0</v>
      </c>
      <c r="F19" s="148"/>
      <c r="G19" s="148"/>
      <c r="H19" s="148"/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/>
      <c r="W19" s="151"/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6" s="159" customFormat="1" ht="15.75" x14ac:dyDescent="0.25">
      <c r="A20" s="144" t="s">
        <v>52</v>
      </c>
      <c r="B20" s="145">
        <f t="shared" si="9"/>
        <v>0</v>
      </c>
      <c r="C20" s="146">
        <f t="shared" si="0"/>
        <v>0</v>
      </c>
      <c r="D20" s="147">
        <f t="shared" si="1"/>
        <v>0</v>
      </c>
      <c r="E20" s="146">
        <f t="shared" si="2"/>
        <v>0</v>
      </c>
      <c r="F20" s="148"/>
      <c r="G20" s="148"/>
      <c r="H20" s="148"/>
      <c r="I20" s="148"/>
      <c r="J20" s="148"/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6" s="175" customFormat="1" ht="15" customHeight="1" x14ac:dyDescent="0.25">
      <c r="A21" s="163" t="s">
        <v>53</v>
      </c>
      <c r="B21" s="164">
        <f t="shared" si="9"/>
        <v>0</v>
      </c>
      <c r="C21" s="165">
        <f t="shared" si="0"/>
        <v>0</v>
      </c>
      <c r="D21" s="216">
        <f t="shared" si="1"/>
        <v>0</v>
      </c>
      <c r="E21" s="165" t="e">
        <f t="shared" si="2"/>
        <v>#DIV/0!</v>
      </c>
      <c r="F21" s="167"/>
      <c r="G21" s="167"/>
      <c r="H21" s="167"/>
      <c r="I21" s="167"/>
      <c r="J21" s="167"/>
      <c r="K21" s="139"/>
      <c r="L21" s="167" t="e">
        <f t="shared" si="3"/>
        <v>#DIV/0!</v>
      </c>
      <c r="M21" s="168"/>
      <c r="N21" s="165" t="e">
        <f t="shared" si="4"/>
        <v>#DIV/0!</v>
      </c>
      <c r="O21" s="136"/>
      <c r="P21" s="165" t="e">
        <f t="shared" si="5"/>
        <v>#DIV/0!</v>
      </c>
      <c r="Q21" s="136"/>
      <c r="R21" s="165">
        <f t="shared" si="6"/>
        <v>0</v>
      </c>
      <c r="S21" s="167"/>
      <c r="T21" s="167"/>
      <c r="U21" s="136"/>
      <c r="V21" s="136"/>
      <c r="W21" s="136"/>
      <c r="X21" s="169" t="s">
        <v>53</v>
      </c>
      <c r="Y21" s="170">
        <f t="shared" si="7"/>
        <v>58</v>
      </c>
      <c r="Z21" s="136"/>
      <c r="AA21" s="167"/>
      <c r="AB21" s="136"/>
      <c r="AC21" s="136"/>
      <c r="AD21" s="136"/>
      <c r="AE21" s="136">
        <v>58</v>
      </c>
      <c r="AF21" s="136"/>
      <c r="AG21" s="136"/>
      <c r="AH21" s="136"/>
      <c r="AI21" s="171">
        <v>39</v>
      </c>
      <c r="AJ21" s="123">
        <v>238</v>
      </c>
      <c r="AK21" s="123"/>
      <c r="AL21" s="123"/>
      <c r="AM21" s="123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3"/>
      <c r="AY21" s="123"/>
      <c r="AZ21" s="123"/>
      <c r="BA21" s="123"/>
      <c r="BB21" s="174"/>
    </row>
    <row r="22" spans="1:56" s="185" customFormat="1" ht="15.75" x14ac:dyDescent="0.25">
      <c r="A22" s="169" t="s">
        <v>54</v>
      </c>
      <c r="B22" s="164">
        <f t="shared" si="9"/>
        <v>0</v>
      </c>
      <c r="C22" s="165">
        <f t="shared" si="0"/>
        <v>0</v>
      </c>
      <c r="D22" s="216">
        <f t="shared" si="1"/>
        <v>0</v>
      </c>
      <c r="E22" s="165" t="e">
        <f t="shared" si="2"/>
        <v>#DIV/0!</v>
      </c>
      <c r="F22" s="167"/>
      <c r="G22" s="167"/>
      <c r="H22" s="167"/>
      <c r="I22" s="167"/>
      <c r="J22" s="167"/>
      <c r="K22" s="139"/>
      <c r="L22" s="167">
        <f t="shared" si="3"/>
        <v>0</v>
      </c>
      <c r="M22" s="168"/>
      <c r="N22" s="167" t="e">
        <f t="shared" si="4"/>
        <v>#DIV/0!</v>
      </c>
      <c r="O22" s="136"/>
      <c r="P22" s="165" t="e">
        <f t="shared" si="5"/>
        <v>#DIV/0!</v>
      </c>
      <c r="Q22" s="136"/>
      <c r="R22" s="165" t="e">
        <f t="shared" si="6"/>
        <v>#DIV/0!</v>
      </c>
      <c r="S22" s="167"/>
      <c r="T22" s="167"/>
      <c r="U22" s="136"/>
      <c r="V22" s="136"/>
      <c r="W22" s="136"/>
      <c r="X22" s="169" t="s">
        <v>54</v>
      </c>
      <c r="Y22" s="170">
        <f t="shared" si="7"/>
        <v>83.33</v>
      </c>
      <c r="Z22" s="179"/>
      <c r="AA22" s="167"/>
      <c r="AB22" s="136">
        <v>83.33</v>
      </c>
      <c r="AC22" s="136"/>
      <c r="AD22" s="136"/>
      <c r="AE22" s="136"/>
      <c r="AF22" s="136"/>
      <c r="AG22" s="136"/>
      <c r="AH22" s="179"/>
      <c r="AI22" s="180"/>
      <c r="AJ22" s="181"/>
      <c r="AK22" s="181"/>
      <c r="AL22" s="181"/>
      <c r="AM22" s="181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3"/>
      <c r="AY22" s="181"/>
      <c r="AZ22" s="181"/>
      <c r="BA22" s="181"/>
      <c r="BB22" s="184"/>
    </row>
    <row r="23" spans="1:56" s="185" customFormat="1" ht="15.75" x14ac:dyDescent="0.25">
      <c r="A23" s="169" t="s">
        <v>55</v>
      </c>
      <c r="B23" s="164">
        <f t="shared" si="9"/>
        <v>0</v>
      </c>
      <c r="C23" s="165">
        <f t="shared" si="0"/>
        <v>0</v>
      </c>
      <c r="D23" s="216">
        <f t="shared" si="1"/>
        <v>0</v>
      </c>
      <c r="E23" s="165" t="e">
        <f t="shared" si="2"/>
        <v>#DIV/0!</v>
      </c>
      <c r="F23" s="167"/>
      <c r="G23" s="167"/>
      <c r="H23" s="167"/>
      <c r="I23" s="167"/>
      <c r="J23" s="167"/>
      <c r="K23" s="139"/>
      <c r="L23" s="167">
        <f t="shared" si="3"/>
        <v>0</v>
      </c>
      <c r="M23" s="168"/>
      <c r="N23" s="167" t="e">
        <f t="shared" si="4"/>
        <v>#DIV/0!</v>
      </c>
      <c r="O23" s="136"/>
      <c r="P23" s="165" t="e">
        <f t="shared" si="5"/>
        <v>#DIV/0!</v>
      </c>
      <c r="Q23" s="136"/>
      <c r="R23" s="165" t="e">
        <f t="shared" si="6"/>
        <v>#DIV/0!</v>
      </c>
      <c r="S23" s="167"/>
      <c r="T23" s="167"/>
      <c r="U23" s="136"/>
      <c r="V23" s="136"/>
      <c r="W23" s="136"/>
      <c r="X23" s="169" t="s">
        <v>55</v>
      </c>
      <c r="Y23" s="170">
        <f t="shared" si="7"/>
        <v>78</v>
      </c>
      <c r="Z23" s="179"/>
      <c r="AA23" s="167"/>
      <c r="AB23" s="136">
        <v>78</v>
      </c>
      <c r="AC23" s="136"/>
      <c r="AD23" s="136"/>
      <c r="AE23" s="136"/>
      <c r="AF23" s="136"/>
      <c r="AG23" s="136"/>
      <c r="AH23" s="179"/>
      <c r="AI23" s="180"/>
      <c r="AJ23" s="181"/>
      <c r="AK23" s="181"/>
      <c r="AL23" s="181"/>
      <c r="AM23" s="181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3"/>
      <c r="AY23" s="181"/>
      <c r="AZ23" s="181"/>
      <c r="BA23" s="181"/>
      <c r="BB23" s="184"/>
    </row>
    <row r="24" spans="1:56" s="185" customFormat="1" ht="15.75" x14ac:dyDescent="0.25">
      <c r="A24" s="169" t="s">
        <v>56</v>
      </c>
      <c r="B24" s="164">
        <f t="shared" si="9"/>
        <v>0</v>
      </c>
      <c r="C24" s="165" t="e">
        <f t="shared" si="0"/>
        <v>#DIV/0!</v>
      </c>
      <c r="D24" s="216">
        <f t="shared" si="1"/>
        <v>0</v>
      </c>
      <c r="E24" s="165" t="e">
        <f t="shared" si="2"/>
        <v>#DIV/0!</v>
      </c>
      <c r="F24" s="167"/>
      <c r="G24" s="167"/>
      <c r="H24" s="167"/>
      <c r="I24" s="167"/>
      <c r="J24" s="167"/>
      <c r="K24" s="139"/>
      <c r="L24" s="167" t="e">
        <f t="shared" si="3"/>
        <v>#DIV/0!</v>
      </c>
      <c r="M24" s="168"/>
      <c r="N24" s="167" t="e">
        <f t="shared" si="4"/>
        <v>#DIV/0!</v>
      </c>
      <c r="O24" s="136"/>
      <c r="P24" s="165" t="e">
        <f t="shared" si="5"/>
        <v>#DIV/0!</v>
      </c>
      <c r="Q24" s="136"/>
      <c r="R24" s="165" t="e">
        <f t="shared" si="6"/>
        <v>#DIV/0!</v>
      </c>
      <c r="S24" s="167"/>
      <c r="T24" s="167"/>
      <c r="U24" s="136"/>
      <c r="V24" s="136"/>
      <c r="W24" s="136"/>
      <c r="X24" s="169" t="s">
        <v>56</v>
      </c>
      <c r="Y24" s="170">
        <f t="shared" si="7"/>
        <v>0</v>
      </c>
      <c r="Z24" s="179"/>
      <c r="AA24" s="167"/>
      <c r="AB24" s="136"/>
      <c r="AC24" s="136"/>
      <c r="AD24" s="136"/>
      <c r="AE24" s="136"/>
      <c r="AF24" s="136"/>
      <c r="AG24" s="136"/>
      <c r="AH24" s="179"/>
      <c r="AI24" s="180"/>
      <c r="AJ24" s="181"/>
      <c r="AK24" s="181"/>
      <c r="AL24" s="181"/>
      <c r="AM24" s="181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3"/>
      <c r="AY24" s="181"/>
      <c r="AZ24" s="181"/>
      <c r="BA24" s="181"/>
      <c r="BB24" s="184"/>
    </row>
    <row r="25" spans="1:56" s="185" customFormat="1" ht="15.75" x14ac:dyDescent="0.25">
      <c r="A25" s="169" t="s">
        <v>57</v>
      </c>
      <c r="B25" s="164">
        <f t="shared" si="9"/>
        <v>0</v>
      </c>
      <c r="C25" s="165">
        <f t="shared" si="0"/>
        <v>0</v>
      </c>
      <c r="D25" s="216">
        <f t="shared" si="1"/>
        <v>0</v>
      </c>
      <c r="E25" s="165" t="e">
        <f t="shared" si="2"/>
        <v>#DIV/0!</v>
      </c>
      <c r="F25" s="167"/>
      <c r="G25" s="167"/>
      <c r="H25" s="167"/>
      <c r="I25" s="167"/>
      <c r="J25" s="167"/>
      <c r="K25" s="139"/>
      <c r="L25" s="167">
        <f t="shared" si="3"/>
        <v>0</v>
      </c>
      <c r="M25" s="168"/>
      <c r="N25" s="167">
        <f t="shared" si="4"/>
        <v>0</v>
      </c>
      <c r="O25" s="136"/>
      <c r="P25" s="165" t="e">
        <f t="shared" si="5"/>
        <v>#DIV/0!</v>
      </c>
      <c r="Q25" s="136"/>
      <c r="R25" s="165" t="e">
        <f t="shared" si="6"/>
        <v>#DIV/0!</v>
      </c>
      <c r="S25" s="167"/>
      <c r="T25" s="167"/>
      <c r="U25" s="136"/>
      <c r="V25" s="136"/>
      <c r="W25" s="136"/>
      <c r="X25" s="169" t="s">
        <v>57</v>
      </c>
      <c r="Y25" s="170">
        <f t="shared" si="7"/>
        <v>115</v>
      </c>
      <c r="Z25" s="179"/>
      <c r="AA25" s="167"/>
      <c r="AB25" s="136">
        <v>100</v>
      </c>
      <c r="AC25" s="136">
        <v>15</v>
      </c>
      <c r="AD25" s="136"/>
      <c r="AE25" s="136"/>
      <c r="AF25" s="136"/>
      <c r="AG25" s="136"/>
      <c r="AH25" s="179"/>
      <c r="AI25" s="180"/>
      <c r="AJ25" s="181"/>
      <c r="AK25" s="181"/>
      <c r="AL25" s="181"/>
      <c r="AM25" s="181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3"/>
      <c r="AY25" s="181"/>
      <c r="AZ25" s="181"/>
      <c r="BA25" s="181"/>
      <c r="BB25" s="184"/>
    </row>
    <row r="26" spans="1:56" s="185" customFormat="1" ht="15.75" x14ac:dyDescent="0.25">
      <c r="A26" s="169" t="s">
        <v>58</v>
      </c>
      <c r="B26" s="164">
        <f t="shared" si="9"/>
        <v>0</v>
      </c>
      <c r="C26" s="165">
        <f t="shared" si="0"/>
        <v>0</v>
      </c>
      <c r="D26" s="216">
        <f t="shared" si="1"/>
        <v>0</v>
      </c>
      <c r="E26" s="165" t="e">
        <f t="shared" si="2"/>
        <v>#DIV/0!</v>
      </c>
      <c r="F26" s="167"/>
      <c r="G26" s="167"/>
      <c r="H26" s="167"/>
      <c r="I26" s="167"/>
      <c r="J26" s="167"/>
      <c r="K26" s="139"/>
      <c r="L26" s="167">
        <f t="shared" si="3"/>
        <v>0</v>
      </c>
      <c r="M26" s="168"/>
      <c r="N26" s="167" t="e">
        <f t="shared" si="4"/>
        <v>#DIV/0!</v>
      </c>
      <c r="O26" s="136"/>
      <c r="P26" s="165" t="e">
        <f t="shared" si="5"/>
        <v>#DIV/0!</v>
      </c>
      <c r="Q26" s="136"/>
      <c r="R26" s="165" t="e">
        <f t="shared" si="6"/>
        <v>#DIV/0!</v>
      </c>
      <c r="S26" s="167"/>
      <c r="T26" s="167"/>
      <c r="U26" s="136"/>
      <c r="V26" s="136"/>
      <c r="W26" s="136"/>
      <c r="X26" s="169" t="s">
        <v>58</v>
      </c>
      <c r="Y26" s="170">
        <f t="shared" si="7"/>
        <v>7</v>
      </c>
      <c r="Z26" s="179"/>
      <c r="AA26" s="167"/>
      <c r="AB26" s="136">
        <v>7</v>
      </c>
      <c r="AC26" s="136"/>
      <c r="AD26" s="136"/>
      <c r="AE26" s="136"/>
      <c r="AF26" s="136"/>
      <c r="AG26" s="136"/>
      <c r="AH26" s="179"/>
      <c r="AI26" s="180"/>
      <c r="AJ26" s="181"/>
      <c r="AK26" s="181"/>
      <c r="AL26" s="181"/>
      <c r="AM26" s="181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3"/>
      <c r="AY26" s="181"/>
      <c r="AZ26" s="181"/>
      <c r="BA26" s="181"/>
      <c r="BB26" s="184"/>
    </row>
    <row r="27" spans="1:56" s="185" customFormat="1" ht="15.75" x14ac:dyDescent="0.25">
      <c r="A27" s="169" t="s">
        <v>59</v>
      </c>
      <c r="B27" s="164">
        <f t="shared" si="9"/>
        <v>0</v>
      </c>
      <c r="C27" s="165">
        <f t="shared" si="0"/>
        <v>0</v>
      </c>
      <c r="D27" s="216">
        <f t="shared" si="1"/>
        <v>0</v>
      </c>
      <c r="E27" s="165" t="e">
        <f t="shared" si="2"/>
        <v>#DIV/0!</v>
      </c>
      <c r="F27" s="167"/>
      <c r="G27" s="167"/>
      <c r="H27" s="167"/>
      <c r="I27" s="167"/>
      <c r="J27" s="167"/>
      <c r="K27" s="139"/>
      <c r="L27" s="167">
        <f t="shared" si="3"/>
        <v>0</v>
      </c>
      <c r="M27" s="168"/>
      <c r="N27" s="167">
        <f t="shared" si="4"/>
        <v>0</v>
      </c>
      <c r="O27" s="136"/>
      <c r="P27" s="165" t="e">
        <f t="shared" si="5"/>
        <v>#DIV/0!</v>
      </c>
      <c r="Q27" s="136"/>
      <c r="R27" s="165" t="e">
        <f t="shared" si="6"/>
        <v>#DIV/0!</v>
      </c>
      <c r="S27" s="167"/>
      <c r="T27" s="167"/>
      <c r="U27" s="136"/>
      <c r="V27" s="136"/>
      <c r="W27" s="136"/>
      <c r="X27" s="169" t="s">
        <v>59</v>
      </c>
      <c r="Y27" s="170">
        <f t="shared" si="7"/>
        <v>66</v>
      </c>
      <c r="Z27" s="179"/>
      <c r="AA27" s="167"/>
      <c r="AB27" s="136">
        <v>50</v>
      </c>
      <c r="AC27" s="136">
        <v>16</v>
      </c>
      <c r="AD27" s="136"/>
      <c r="AE27" s="136"/>
      <c r="AF27" s="136"/>
      <c r="AG27" s="136"/>
      <c r="AH27" s="179"/>
      <c r="AI27" s="180"/>
      <c r="AJ27" s="181"/>
      <c r="AK27" s="181"/>
      <c r="AL27" s="181"/>
      <c r="AM27" s="181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3"/>
      <c r="AY27" s="181"/>
      <c r="AZ27" s="181"/>
      <c r="BA27" s="181"/>
      <c r="BB27" s="184"/>
    </row>
    <row r="28" spans="1:56" s="185" customFormat="1" ht="15.75" x14ac:dyDescent="0.25">
      <c r="A28" s="169" t="s">
        <v>61</v>
      </c>
      <c r="B28" s="164">
        <f t="shared" si="9"/>
        <v>0</v>
      </c>
      <c r="C28" s="165" t="e">
        <f t="shared" si="0"/>
        <v>#DIV/0!</v>
      </c>
      <c r="D28" s="216">
        <f t="shared" si="1"/>
        <v>0</v>
      </c>
      <c r="E28" s="165" t="e">
        <f t="shared" si="2"/>
        <v>#DIV/0!</v>
      </c>
      <c r="F28" s="167"/>
      <c r="G28" s="167"/>
      <c r="H28" s="167"/>
      <c r="I28" s="167"/>
      <c r="J28" s="167"/>
      <c r="K28" s="139"/>
      <c r="L28" s="167" t="e">
        <f t="shared" si="3"/>
        <v>#DIV/0!</v>
      </c>
      <c r="M28" s="168"/>
      <c r="N28" s="167" t="e">
        <f t="shared" si="4"/>
        <v>#DIV/0!</v>
      </c>
      <c r="O28" s="136"/>
      <c r="P28" s="165" t="e">
        <f t="shared" si="5"/>
        <v>#DIV/0!</v>
      </c>
      <c r="Q28" s="136"/>
      <c r="R28" s="165" t="e">
        <f t="shared" si="6"/>
        <v>#DIV/0!</v>
      </c>
      <c r="S28" s="167"/>
      <c r="T28" s="167"/>
      <c r="U28" s="136"/>
      <c r="V28" s="136"/>
      <c r="W28" s="136"/>
      <c r="X28" s="169" t="s">
        <v>61</v>
      </c>
      <c r="Y28" s="170">
        <f t="shared" si="7"/>
        <v>0</v>
      </c>
      <c r="Z28" s="179"/>
      <c r="AA28" s="167"/>
      <c r="AB28" s="136"/>
      <c r="AC28" s="136"/>
      <c r="AD28" s="136"/>
      <c r="AE28" s="136"/>
      <c r="AF28" s="136"/>
      <c r="AG28" s="136"/>
      <c r="AH28" s="179"/>
      <c r="AI28" s="180"/>
      <c r="AJ28" s="181"/>
      <c r="AK28" s="181"/>
      <c r="AL28" s="181"/>
      <c r="AM28" s="181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3"/>
      <c r="AY28" s="181"/>
      <c r="AZ28" s="181"/>
      <c r="BA28" s="181"/>
      <c r="BB28" s="184"/>
    </row>
    <row r="29" spans="1:56" s="175" customFormat="1" ht="15.75" x14ac:dyDescent="0.25">
      <c r="A29" s="163"/>
      <c r="B29" s="164">
        <f t="shared" si="9"/>
        <v>0</v>
      </c>
      <c r="C29" s="165" t="e">
        <f t="shared" si="0"/>
        <v>#DIV/0!</v>
      </c>
      <c r="D29" s="216">
        <f t="shared" si="1"/>
        <v>0</v>
      </c>
      <c r="E29" s="165" t="e">
        <f t="shared" si="2"/>
        <v>#DIV/0!</v>
      </c>
      <c r="F29" s="167"/>
      <c r="G29" s="167"/>
      <c r="H29" s="167"/>
      <c r="I29" s="167"/>
      <c r="J29" s="167"/>
      <c r="K29" s="139"/>
      <c r="L29" s="167" t="e">
        <f t="shared" si="3"/>
        <v>#DIV/0!</v>
      </c>
      <c r="M29" s="168"/>
      <c r="N29" s="167" t="e">
        <f t="shared" si="4"/>
        <v>#DIV/0!</v>
      </c>
      <c r="O29" s="136"/>
      <c r="P29" s="165" t="e">
        <f t="shared" si="5"/>
        <v>#DIV/0!</v>
      </c>
      <c r="Q29" s="136"/>
      <c r="R29" s="167" t="e">
        <f t="shared" si="6"/>
        <v>#DIV/0!</v>
      </c>
      <c r="S29" s="167"/>
      <c r="T29" s="167"/>
      <c r="U29" s="136"/>
      <c r="V29" s="136"/>
      <c r="W29" s="136"/>
      <c r="X29" s="169"/>
      <c r="Y29" s="170">
        <f t="shared" si="7"/>
        <v>0</v>
      </c>
      <c r="Z29" s="179"/>
      <c r="AA29" s="167"/>
      <c r="AB29" s="136"/>
      <c r="AC29" s="136"/>
      <c r="AD29" s="136"/>
      <c r="AE29" s="136"/>
      <c r="AF29" s="136"/>
      <c r="AG29" s="136"/>
      <c r="AH29" s="179"/>
      <c r="AI29" s="171"/>
      <c r="AJ29" s="123"/>
      <c r="AK29" s="123"/>
      <c r="AL29" s="123"/>
      <c r="AM29" s="123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3"/>
      <c r="AY29" s="123"/>
      <c r="AZ29" s="123"/>
      <c r="BA29" s="123"/>
      <c r="BB29" s="174"/>
    </row>
    <row r="30" spans="1:56" s="192" customFormat="1" ht="21.6" customHeight="1" x14ac:dyDescent="0.25">
      <c r="A30" s="186" t="s">
        <v>64</v>
      </c>
      <c r="B30" s="164">
        <f t="shared" si="9"/>
        <v>1894</v>
      </c>
      <c r="C30" s="165">
        <f t="shared" si="0"/>
        <v>6.1315671139516459</v>
      </c>
      <c r="D30" s="164">
        <f t="shared" si="1"/>
        <v>1894</v>
      </c>
      <c r="E30" s="165">
        <f t="shared" si="2"/>
        <v>7.6636724123978315</v>
      </c>
      <c r="F30" s="164">
        <f t="shared" ref="F30:K30" si="10">SUM(F6:F29)</f>
        <v>5</v>
      </c>
      <c r="G30" s="164">
        <f t="shared" si="10"/>
        <v>1825</v>
      </c>
      <c r="H30" s="164">
        <f t="shared" si="10"/>
        <v>0</v>
      </c>
      <c r="I30" s="164">
        <f t="shared" si="10"/>
        <v>0</v>
      </c>
      <c r="J30" s="164">
        <f t="shared" si="10"/>
        <v>64</v>
      </c>
      <c r="K30" s="188">
        <f t="shared" si="10"/>
        <v>0</v>
      </c>
      <c r="L30" s="164">
        <f t="shared" si="3"/>
        <v>0</v>
      </c>
      <c r="M30" s="188">
        <f>SUM(M6:M29)</f>
        <v>0</v>
      </c>
      <c r="N30" s="164">
        <f t="shared" si="4"/>
        <v>0</v>
      </c>
      <c r="O30" s="189">
        <f>SUM(O6:O29)</f>
        <v>0</v>
      </c>
      <c r="P30" s="187">
        <f t="shared" si="5"/>
        <v>0</v>
      </c>
      <c r="Q30" s="164">
        <f>SUM(Q6:Q29)</f>
        <v>0</v>
      </c>
      <c r="R30" s="164">
        <f t="shared" si="6"/>
        <v>0</v>
      </c>
      <c r="S30" s="164">
        <f>SUM(S6:S29)</f>
        <v>0</v>
      </c>
      <c r="T30" s="164">
        <f>SUM(T6:T29)</f>
        <v>0</v>
      </c>
      <c r="U30" s="164">
        <f>SUM(U6:U29)</f>
        <v>203</v>
      </c>
      <c r="V30" s="164">
        <f>SUM(V6:V29)</f>
        <v>0</v>
      </c>
      <c r="W30" s="164">
        <f>SUM(W6:W29)</f>
        <v>494</v>
      </c>
      <c r="X30" s="190" t="s">
        <v>35</v>
      </c>
      <c r="Y30" s="170">
        <f t="shared" si="7"/>
        <v>30889.33</v>
      </c>
      <c r="Z30" s="170">
        <f t="shared" ref="Z30:AH30" si="11">SUM(Z6:Z29)</f>
        <v>24714</v>
      </c>
      <c r="AA30" s="170">
        <f t="shared" si="11"/>
        <v>0</v>
      </c>
      <c r="AB30" s="170">
        <f>SUM(AB6:AB29)</f>
        <v>478.33</v>
      </c>
      <c r="AC30" s="170">
        <f t="shared" si="11"/>
        <v>93</v>
      </c>
      <c r="AD30" s="170">
        <f t="shared" si="11"/>
        <v>1564</v>
      </c>
      <c r="AE30" s="170">
        <f t="shared" si="11"/>
        <v>2608</v>
      </c>
      <c r="AF30" s="170">
        <f t="shared" si="11"/>
        <v>600</v>
      </c>
      <c r="AG30" s="170">
        <f t="shared" si="11"/>
        <v>832</v>
      </c>
      <c r="AH30" s="170">
        <f t="shared" si="11"/>
        <v>5225</v>
      </c>
      <c r="AI30" s="191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</row>
    <row r="31" spans="1:56" s="182" customFormat="1" ht="31.9" customHeight="1" x14ac:dyDescent="0.25">
      <c r="A31" s="136" t="s">
        <v>36</v>
      </c>
      <c r="B31" s="167">
        <v>8711</v>
      </c>
      <c r="C31" s="167">
        <v>28</v>
      </c>
      <c r="D31" s="167">
        <v>8132</v>
      </c>
      <c r="E31" s="167">
        <v>32</v>
      </c>
      <c r="F31" s="167">
        <v>603</v>
      </c>
      <c r="G31" s="167">
        <v>7271</v>
      </c>
      <c r="H31" s="167">
        <v>238</v>
      </c>
      <c r="I31" s="167">
        <v>0</v>
      </c>
      <c r="J31" s="167">
        <v>20</v>
      </c>
      <c r="K31" s="176">
        <v>0</v>
      </c>
      <c r="L31" s="167">
        <v>0</v>
      </c>
      <c r="M31" s="176">
        <v>7</v>
      </c>
      <c r="N31" s="193">
        <v>6</v>
      </c>
      <c r="O31" s="212">
        <v>212</v>
      </c>
      <c r="P31" s="182">
        <v>14</v>
      </c>
      <c r="Q31" s="167">
        <v>360</v>
      </c>
      <c r="R31" s="165">
        <v>19</v>
      </c>
      <c r="S31" s="167">
        <v>0</v>
      </c>
      <c r="T31" s="167">
        <v>0</v>
      </c>
      <c r="U31" s="167">
        <v>1686</v>
      </c>
      <c r="V31" s="167">
        <v>2040</v>
      </c>
      <c r="W31" s="167">
        <v>1795</v>
      </c>
      <c r="X31" s="219"/>
      <c r="Y31" s="219"/>
      <c r="Z31" s="214"/>
      <c r="AA31" s="210"/>
      <c r="AB31" s="211"/>
      <c r="AC31" s="219"/>
      <c r="AD31" s="219"/>
      <c r="AE31" s="219"/>
      <c r="AF31" s="219"/>
      <c r="AG31" s="219"/>
      <c r="AH31" s="219"/>
      <c r="AI31" s="213"/>
    </row>
    <row r="32" spans="1:56" s="199" customFormat="1" ht="21.75" customHeight="1" x14ac:dyDescent="0.25">
      <c r="A32" s="194" t="s">
        <v>37</v>
      </c>
      <c r="B32" s="195">
        <f>B30-B31</f>
        <v>-6817</v>
      </c>
      <c r="C32" s="164"/>
      <c r="D32" s="164">
        <f>F32+G32+H32+J32</f>
        <v>-6238</v>
      </c>
      <c r="E32" s="164">
        <f t="shared" ref="E32:J32" si="12">E30-E31</f>
        <v>-24.33632758760217</v>
      </c>
      <c r="F32" s="164">
        <f t="shared" si="12"/>
        <v>-598</v>
      </c>
      <c r="G32" s="164">
        <f t="shared" si="12"/>
        <v>-5446</v>
      </c>
      <c r="H32" s="164">
        <f t="shared" si="12"/>
        <v>-238</v>
      </c>
      <c r="I32" s="164">
        <f t="shared" si="12"/>
        <v>0</v>
      </c>
      <c r="J32" s="164">
        <f t="shared" si="12"/>
        <v>44</v>
      </c>
      <c r="K32" s="188">
        <f>K30-K31</f>
        <v>0</v>
      </c>
      <c r="L32" s="167"/>
      <c r="M32" s="188">
        <f>M30-M31</f>
        <v>-7</v>
      </c>
      <c r="N32" s="167"/>
      <c r="O32" s="196">
        <f>O30-Q31</f>
        <v>-360</v>
      </c>
      <c r="P32" s="167"/>
      <c r="Q32" s="196">
        <f>Q30-S31</f>
        <v>0</v>
      </c>
      <c r="R32" s="167"/>
      <c r="S32" s="164">
        <f>S30-S31</f>
        <v>0</v>
      </c>
      <c r="T32" s="164">
        <f>T30-T31</f>
        <v>0</v>
      </c>
      <c r="U32" s="164">
        <f>U30-U31</f>
        <v>-1483</v>
      </c>
      <c r="V32" s="164">
        <f>V30-V31</f>
        <v>-2040</v>
      </c>
      <c r="W32" s="164">
        <f>W30-W31</f>
        <v>-1301</v>
      </c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97"/>
      <c r="AJ32" s="197"/>
      <c r="AK32" s="198"/>
      <c r="AL32" s="198"/>
      <c r="AM32" s="198"/>
      <c r="AN32" s="198"/>
      <c r="AO32" s="356"/>
      <c r="AP32" s="356"/>
      <c r="AQ32" s="356"/>
      <c r="AR32" s="356"/>
      <c r="AS32" s="356"/>
      <c r="AT32" s="356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</row>
    <row r="33" spans="1:36" x14ac:dyDescent="0.2">
      <c r="A33" s="125"/>
      <c r="B33" s="200"/>
      <c r="C33" s="201"/>
      <c r="D33" s="200"/>
      <c r="Q33" s="204"/>
      <c r="R33" s="204"/>
      <c r="S33" s="204"/>
      <c r="T33" s="204"/>
      <c r="Z33" s="205"/>
    </row>
    <row r="34" spans="1:36" x14ac:dyDescent="0.2">
      <c r="A34" s="125"/>
      <c r="O34" s="207"/>
    </row>
    <row r="35" spans="1:36" x14ac:dyDescent="0.2">
      <c r="A35" s="125"/>
      <c r="Y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</row>
    <row r="36" spans="1:36" x14ac:dyDescent="0.2">
      <c r="A36" s="125"/>
      <c r="Q36" s="207"/>
    </row>
    <row r="38" spans="1:36" x14ac:dyDescent="0.2">
      <c r="A38" s="125"/>
      <c r="N38" s="206"/>
      <c r="AE38" s="204"/>
      <c r="AF38" s="204"/>
      <c r="AG38" s="204"/>
      <c r="AH38" s="204"/>
    </row>
    <row r="39" spans="1:36" x14ac:dyDescent="0.2">
      <c r="A39" s="125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</row>
  </sheetData>
  <mergeCells count="40"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</mergeCells>
  <pageMargins left="0.7" right="0.7" top="0.75" bottom="0.75" header="0.3" footer="0.3"/>
  <pageSetup paperSize="9" scale="60" fitToWidth="2" orientation="landscape" r:id="rId1"/>
  <colBreaks count="1" manualBreakCount="1">
    <brk id="2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opLeftCell="A3" zoomScaleNormal="100" workbookViewId="0">
      <selection activeCell="A3" sqref="A1:XFD1048576"/>
    </sheetView>
  </sheetViews>
  <sheetFormatPr defaultColWidth="8.7109375" defaultRowHeight="12.75" x14ac:dyDescent="0.2"/>
  <cols>
    <col min="1" max="1" width="26.85546875" style="202" customWidth="1"/>
    <col min="2" max="2" width="8.140625" style="206" customWidth="1"/>
    <col min="3" max="3" width="8" style="202" customWidth="1"/>
    <col min="4" max="4" width="8.5703125" style="206" customWidth="1"/>
    <col min="5" max="5" width="8.140625" style="202" customWidth="1"/>
    <col min="6" max="6" width="9.42578125" style="202" customWidth="1"/>
    <col min="7" max="7" width="8.7109375" style="202" customWidth="1"/>
    <col min="8" max="8" width="7.5703125" style="202" customWidth="1"/>
    <col min="9" max="9" width="10.5703125" style="202" customWidth="1"/>
    <col min="10" max="10" width="8.7109375" style="202" customWidth="1"/>
    <col min="11" max="11" width="7" style="202" customWidth="1"/>
    <col min="12" max="12" width="9" style="203" customWidth="1"/>
    <col min="13" max="13" width="7.7109375" style="202" customWidth="1"/>
    <col min="14" max="14" width="7" style="202" customWidth="1"/>
    <col min="15" max="16" width="6.7109375" style="202" customWidth="1"/>
    <col min="17" max="17" width="7" style="202" customWidth="1"/>
    <col min="18" max="18" width="8.85546875" style="202" customWidth="1"/>
    <col min="19" max="19" width="7.140625" style="202" customWidth="1"/>
    <col min="20" max="20" width="11.5703125" style="202" customWidth="1"/>
    <col min="21" max="21" width="9.28515625" style="202" customWidth="1"/>
    <col min="22" max="22" width="10" style="202" customWidth="1"/>
    <col min="23" max="23" width="15.28515625" style="202" customWidth="1"/>
    <col min="24" max="24" width="26.140625" style="202" customWidth="1"/>
    <col min="25" max="25" width="12.85546875" style="202" customWidth="1"/>
    <col min="26" max="26" width="17.42578125" style="208" customWidth="1"/>
    <col min="27" max="27" width="11" style="202" customWidth="1"/>
    <col min="28" max="28" width="14.140625" style="202" customWidth="1"/>
    <col min="29" max="29" width="12.5703125" style="202" customWidth="1"/>
    <col min="30" max="30" width="13.7109375" style="202" customWidth="1"/>
    <col min="31" max="31" width="15.42578125" style="202" customWidth="1"/>
    <col min="32" max="32" width="12.28515625" style="202" customWidth="1"/>
    <col min="33" max="33" width="10.140625" style="202" customWidth="1"/>
    <col min="34" max="34" width="14.140625" style="202" customWidth="1"/>
    <col min="35" max="35" width="8.85546875" style="125" hidden="1" customWidth="1"/>
    <col min="36" max="36" width="7.7109375" style="125" hidden="1" customWidth="1"/>
    <col min="37" max="37" width="7.85546875" style="125" customWidth="1"/>
    <col min="38" max="39" width="5.42578125" style="125" customWidth="1"/>
    <col min="40" max="40" width="9.28515625" style="125" customWidth="1"/>
    <col min="41" max="41" width="12" style="125" customWidth="1"/>
    <col min="42" max="42" width="8.5703125" style="125" customWidth="1"/>
    <col min="43" max="43" width="12" style="125" customWidth="1"/>
    <col min="44" max="44" width="11" style="125" customWidth="1"/>
    <col min="45" max="45" width="13.85546875" style="125" customWidth="1"/>
    <col min="46" max="46" width="12.5703125" style="125" customWidth="1"/>
    <col min="47" max="48" width="7.5703125" style="125" customWidth="1"/>
    <col min="49" max="49" width="16" style="125" customWidth="1"/>
    <col min="50" max="50" width="8.140625" style="125" customWidth="1"/>
    <col min="51" max="51" width="10" style="125" customWidth="1"/>
    <col min="52" max="52" width="9.140625" style="125" customWidth="1"/>
    <col min="53" max="53" width="6.42578125" style="125" customWidth="1"/>
    <col min="54" max="54" width="13.5703125" style="125" customWidth="1"/>
    <col min="55" max="16384" width="8.7109375" style="125"/>
  </cols>
  <sheetData>
    <row r="1" spans="1:56" ht="15.75" x14ac:dyDescent="0.25">
      <c r="A1" s="120"/>
      <c r="B1" s="121"/>
      <c r="C1" s="120"/>
      <c r="D1" s="120"/>
      <c r="E1" s="120"/>
      <c r="F1" s="361" t="s">
        <v>68</v>
      </c>
      <c r="G1" s="361"/>
      <c r="H1" s="361"/>
      <c r="I1" s="361"/>
      <c r="J1" s="361"/>
      <c r="K1" s="361"/>
      <c r="L1" s="361"/>
      <c r="M1" s="361"/>
      <c r="N1" s="120"/>
      <c r="O1" s="362"/>
      <c r="P1" s="363"/>
      <c r="Q1" s="363"/>
      <c r="R1" s="363"/>
      <c r="S1" s="363"/>
      <c r="T1" s="363"/>
      <c r="U1" s="363"/>
      <c r="V1" s="363"/>
      <c r="W1" s="223"/>
      <c r="X1" s="120"/>
      <c r="Y1" s="120"/>
      <c r="Z1" s="121"/>
      <c r="AA1" s="120"/>
      <c r="AB1" s="120"/>
      <c r="AC1" s="120"/>
      <c r="AD1" s="120"/>
      <c r="AE1" s="120"/>
      <c r="AF1" s="120"/>
      <c r="AG1" s="120"/>
      <c r="AH1" s="120"/>
      <c r="AI1" s="123"/>
      <c r="AJ1" s="123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1:56" ht="16.5" customHeight="1" x14ac:dyDescent="0.25">
      <c r="A2" s="120"/>
      <c r="B2" s="126"/>
      <c r="C2" s="127" t="s">
        <v>1</v>
      </c>
      <c r="D2" s="222"/>
      <c r="E2" s="129"/>
      <c r="F2" s="129"/>
      <c r="G2" s="367" t="s">
        <v>76</v>
      </c>
      <c r="H2" s="368"/>
      <c r="I2" s="368"/>
      <c r="J2" s="368"/>
      <c r="K2" s="368"/>
      <c r="L2" s="369"/>
      <c r="M2" s="130"/>
      <c r="N2" s="222"/>
      <c r="O2" s="364"/>
      <c r="P2" s="365"/>
      <c r="Q2" s="365"/>
      <c r="R2" s="365"/>
      <c r="S2" s="365"/>
      <c r="T2" s="365"/>
      <c r="U2" s="365"/>
      <c r="V2" s="366"/>
      <c r="W2" s="223"/>
      <c r="X2" s="370" t="s">
        <v>2</v>
      </c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123"/>
      <c r="AJ2" s="123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</row>
    <row r="3" spans="1:56" ht="19.899999999999999" customHeight="1" x14ac:dyDescent="0.2">
      <c r="A3" s="351" t="s">
        <v>3</v>
      </c>
      <c r="B3" s="351" t="s">
        <v>4</v>
      </c>
      <c r="C3" s="371"/>
      <c r="D3" s="351" t="s">
        <v>75</v>
      </c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52"/>
      <c r="U3" s="351" t="s">
        <v>72</v>
      </c>
      <c r="V3" s="351" t="s">
        <v>73</v>
      </c>
      <c r="W3" s="351" t="s">
        <v>8</v>
      </c>
      <c r="X3" s="358" t="s">
        <v>3</v>
      </c>
      <c r="Y3" s="351" t="s">
        <v>9</v>
      </c>
      <c r="Z3" s="351" t="s">
        <v>10</v>
      </c>
      <c r="AA3" s="351" t="s">
        <v>11</v>
      </c>
      <c r="AB3" s="351" t="s">
        <v>12</v>
      </c>
      <c r="AC3" s="351" t="s">
        <v>13</v>
      </c>
      <c r="AD3" s="351" t="s">
        <v>14</v>
      </c>
      <c r="AE3" s="351" t="s">
        <v>15</v>
      </c>
      <c r="AF3" s="351" t="s">
        <v>16</v>
      </c>
      <c r="AG3" s="351" t="s">
        <v>17</v>
      </c>
      <c r="AH3" s="351" t="s">
        <v>18</v>
      </c>
      <c r="AI3" s="123"/>
      <c r="AJ3" s="123"/>
      <c r="AK3" s="124"/>
      <c r="AL3" s="124"/>
      <c r="AM3" s="124"/>
      <c r="AN3" s="350"/>
      <c r="AO3" s="350"/>
      <c r="AP3" s="350"/>
      <c r="AQ3" s="350"/>
      <c r="AR3" s="350"/>
      <c r="AS3" s="350"/>
      <c r="AT3" s="350"/>
      <c r="AU3" s="350"/>
      <c r="AV3" s="350"/>
      <c r="AW3" s="350"/>
      <c r="AX3" s="124"/>
      <c r="AY3" s="124"/>
      <c r="AZ3" s="124"/>
      <c r="BA3" s="124"/>
      <c r="BB3" s="124"/>
    </row>
    <row r="4" spans="1:56" s="133" customFormat="1" ht="68.25" customHeight="1" x14ac:dyDescent="0.2">
      <c r="A4" s="354"/>
      <c r="B4" s="372"/>
      <c r="C4" s="373"/>
      <c r="D4" s="375" t="s">
        <v>19</v>
      </c>
      <c r="E4" s="376"/>
      <c r="F4" s="351" t="s">
        <v>20</v>
      </c>
      <c r="G4" s="374"/>
      <c r="H4" s="374"/>
      <c r="I4" s="374"/>
      <c r="J4" s="352"/>
      <c r="K4" s="375" t="s">
        <v>21</v>
      </c>
      <c r="L4" s="376"/>
      <c r="M4" s="375" t="s">
        <v>22</v>
      </c>
      <c r="N4" s="376"/>
      <c r="O4" s="351" t="s">
        <v>23</v>
      </c>
      <c r="P4" s="352"/>
      <c r="Q4" s="351" t="s">
        <v>15</v>
      </c>
      <c r="R4" s="352"/>
      <c r="S4" s="225" t="s">
        <v>17</v>
      </c>
      <c r="T4" s="225" t="s">
        <v>16</v>
      </c>
      <c r="U4" s="354"/>
      <c r="V4" s="354"/>
      <c r="W4" s="354"/>
      <c r="X4" s="359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3"/>
      <c r="AJ4" s="353"/>
      <c r="AK4" s="124"/>
      <c r="AL4" s="124"/>
      <c r="AM4" s="124"/>
      <c r="AN4" s="350"/>
      <c r="AO4" s="350"/>
      <c r="AP4" s="350"/>
      <c r="AQ4" s="350"/>
      <c r="AR4" s="350"/>
      <c r="AS4" s="350"/>
      <c r="AT4" s="350"/>
      <c r="AU4" s="350"/>
      <c r="AV4" s="350"/>
      <c r="AW4" s="350"/>
      <c r="AX4" s="124"/>
      <c r="AY4" s="124"/>
      <c r="AZ4" s="124"/>
      <c r="BA4" s="124"/>
      <c r="BB4" s="132"/>
      <c r="BC4" s="132"/>
      <c r="BD4" s="132"/>
    </row>
    <row r="5" spans="1:56" s="142" customFormat="1" ht="43.9" customHeight="1" x14ac:dyDescent="0.2">
      <c r="A5" s="355"/>
      <c r="B5" s="134" t="s">
        <v>25</v>
      </c>
      <c r="C5" s="135" t="s">
        <v>26</v>
      </c>
      <c r="D5" s="136" t="s">
        <v>25</v>
      </c>
      <c r="E5" s="137" t="s">
        <v>26</v>
      </c>
      <c r="F5" s="138" t="s">
        <v>27</v>
      </c>
      <c r="G5" s="138" t="s">
        <v>28</v>
      </c>
      <c r="H5" s="135" t="s">
        <v>29</v>
      </c>
      <c r="I5" s="136" t="s">
        <v>30</v>
      </c>
      <c r="J5" s="136" t="s">
        <v>70</v>
      </c>
      <c r="K5" s="139" t="s">
        <v>25</v>
      </c>
      <c r="L5" s="136" t="s">
        <v>32</v>
      </c>
      <c r="M5" s="139" t="s">
        <v>25</v>
      </c>
      <c r="N5" s="136" t="s">
        <v>32</v>
      </c>
      <c r="O5" s="136" t="s">
        <v>25</v>
      </c>
      <c r="P5" s="136" t="s">
        <v>32</v>
      </c>
      <c r="Q5" s="136" t="s">
        <v>25</v>
      </c>
      <c r="R5" s="136" t="s">
        <v>33</v>
      </c>
      <c r="S5" s="136" t="s">
        <v>25</v>
      </c>
      <c r="T5" s="136" t="s">
        <v>25</v>
      </c>
      <c r="U5" s="355"/>
      <c r="V5" s="355"/>
      <c r="W5" s="355"/>
      <c r="X5" s="360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140"/>
      <c r="AJ5" s="227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43"/>
      <c r="BB5" s="132"/>
    </row>
    <row r="6" spans="1:56" s="159" customFormat="1" ht="16.5" customHeight="1" x14ac:dyDescent="0.25">
      <c r="A6" s="144" t="s">
        <v>38</v>
      </c>
      <c r="B6" s="145">
        <f>D6+K6+M6+O6+Q6+T6+S6</f>
        <v>0</v>
      </c>
      <c r="C6" s="146">
        <f t="shared" ref="C6:C30" si="0">B6/Y6*100</f>
        <v>0</v>
      </c>
      <c r="D6" s="147">
        <f t="shared" ref="D6:D30" si="1">F6+G6+H6+I6+J6</f>
        <v>0</v>
      </c>
      <c r="E6" s="146">
        <f t="shared" ref="E6:E30" si="2">D6/Z6*100</f>
        <v>0</v>
      </c>
      <c r="F6" s="148"/>
      <c r="G6" s="148"/>
      <c r="H6" s="148"/>
      <c r="I6" s="148"/>
      <c r="J6" s="148"/>
      <c r="K6" s="149"/>
      <c r="L6" s="148" t="e">
        <f t="shared" ref="L6:L30" si="3">K6/AB6*100</f>
        <v>#DIV/0!</v>
      </c>
      <c r="M6" s="150"/>
      <c r="N6" s="146" t="e">
        <f t="shared" ref="N6:N30" si="4">M6/AC6*100</f>
        <v>#DIV/0!</v>
      </c>
      <c r="O6" s="151"/>
      <c r="P6" s="146">
        <f t="shared" ref="P6:P30" si="5">O6/AD6*100</f>
        <v>0</v>
      </c>
      <c r="Q6" s="151"/>
      <c r="R6" s="146">
        <f t="shared" ref="R6:R30" si="6">Q6/AE6*100</f>
        <v>0</v>
      </c>
      <c r="S6" s="148"/>
      <c r="T6" s="148"/>
      <c r="U6" s="151"/>
      <c r="V6" s="151"/>
      <c r="W6" s="151"/>
      <c r="X6" s="152" t="s">
        <v>38</v>
      </c>
      <c r="Y6" s="153">
        <f t="shared" ref="Y6:Y30" si="7">SUM(Z6:AG6)</f>
        <v>1449</v>
      </c>
      <c r="Z6" s="151">
        <v>964</v>
      </c>
      <c r="AA6" s="148"/>
      <c r="AB6" s="151"/>
      <c r="AC6" s="151"/>
      <c r="AD6" s="151">
        <v>96</v>
      </c>
      <c r="AE6" s="151">
        <v>189</v>
      </c>
      <c r="AF6" s="151"/>
      <c r="AG6" s="151">
        <v>200</v>
      </c>
      <c r="AH6" s="151">
        <v>247</v>
      </c>
      <c r="AI6" s="154"/>
      <c r="AJ6" s="155"/>
      <c r="AK6" s="155"/>
      <c r="AL6" s="155"/>
      <c r="AM6" s="155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  <c r="AY6" s="155"/>
      <c r="AZ6" s="155"/>
      <c r="BA6" s="155"/>
      <c r="BB6" s="158"/>
    </row>
    <row r="7" spans="1:56" s="159" customFormat="1" ht="15.75" x14ac:dyDescent="0.25">
      <c r="A7" s="144" t="s">
        <v>39</v>
      </c>
      <c r="B7" s="145">
        <f t="shared" ref="B7:B8" si="8">D7+K7+M7+O7+Q7+T7+S7</f>
        <v>100</v>
      </c>
      <c r="C7" s="146">
        <f t="shared" si="0"/>
        <v>4.9212598425196852</v>
      </c>
      <c r="D7" s="147">
        <f t="shared" si="1"/>
        <v>100</v>
      </c>
      <c r="E7" s="146">
        <f t="shared" si="2"/>
        <v>6.9930069930069934</v>
      </c>
      <c r="F7" s="148"/>
      <c r="G7" s="148">
        <v>100</v>
      </c>
      <c r="H7" s="148"/>
      <c r="I7" s="148"/>
      <c r="J7" s="148"/>
      <c r="K7" s="149"/>
      <c r="L7" s="148" t="e">
        <f t="shared" si="3"/>
        <v>#DIV/0!</v>
      </c>
      <c r="M7" s="150"/>
      <c r="N7" s="146" t="e">
        <f t="shared" si="4"/>
        <v>#DIV/0!</v>
      </c>
      <c r="O7" s="151"/>
      <c r="P7" s="146">
        <f t="shared" si="5"/>
        <v>0</v>
      </c>
      <c r="Q7" s="151"/>
      <c r="R7" s="146">
        <f t="shared" si="6"/>
        <v>0</v>
      </c>
      <c r="S7" s="148"/>
      <c r="T7" s="148"/>
      <c r="U7" s="151"/>
      <c r="V7" s="151">
        <v>100</v>
      </c>
      <c r="W7" s="151">
        <v>100</v>
      </c>
      <c r="X7" s="152" t="s">
        <v>39</v>
      </c>
      <c r="Y7" s="153">
        <f t="shared" si="7"/>
        <v>2032</v>
      </c>
      <c r="Z7" s="151">
        <v>1430</v>
      </c>
      <c r="AA7" s="148"/>
      <c r="AB7" s="151"/>
      <c r="AC7" s="151"/>
      <c r="AD7" s="151">
        <v>260</v>
      </c>
      <c r="AE7" s="151">
        <v>142</v>
      </c>
      <c r="AF7" s="151"/>
      <c r="AG7" s="151">
        <v>200</v>
      </c>
      <c r="AH7" s="151">
        <v>458</v>
      </c>
      <c r="AI7" s="154"/>
      <c r="AJ7" s="155"/>
      <c r="AK7" s="155"/>
      <c r="AL7" s="155"/>
      <c r="AM7" s="155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7"/>
      <c r="AY7" s="155"/>
      <c r="AZ7" s="155"/>
      <c r="BA7" s="155"/>
      <c r="BB7" s="158"/>
    </row>
    <row r="8" spans="1:56" s="159" customFormat="1" ht="15.75" x14ac:dyDescent="0.25">
      <c r="A8" s="144" t="s">
        <v>40</v>
      </c>
      <c r="B8" s="145">
        <f t="shared" si="8"/>
        <v>0</v>
      </c>
      <c r="C8" s="146">
        <f t="shared" si="0"/>
        <v>0</v>
      </c>
      <c r="D8" s="147">
        <f t="shared" si="1"/>
        <v>0</v>
      </c>
      <c r="E8" s="146">
        <f t="shared" si="2"/>
        <v>0</v>
      </c>
      <c r="F8" s="148"/>
      <c r="G8" s="148"/>
      <c r="H8" s="148"/>
      <c r="I8" s="148"/>
      <c r="J8" s="148"/>
      <c r="K8" s="149"/>
      <c r="L8" s="148" t="e">
        <f t="shared" si="3"/>
        <v>#DIV/0!</v>
      </c>
      <c r="M8" s="150"/>
      <c r="N8" s="146" t="e">
        <f t="shared" si="4"/>
        <v>#DIV/0!</v>
      </c>
      <c r="O8" s="151"/>
      <c r="P8" s="146" t="e">
        <f t="shared" si="5"/>
        <v>#DIV/0!</v>
      </c>
      <c r="Q8" s="151"/>
      <c r="R8" s="146">
        <f t="shared" si="6"/>
        <v>0</v>
      </c>
      <c r="S8" s="148"/>
      <c r="T8" s="148"/>
      <c r="U8" s="151"/>
      <c r="V8" s="151"/>
      <c r="W8" s="151"/>
      <c r="X8" s="152" t="s">
        <v>40</v>
      </c>
      <c r="Y8" s="153">
        <f t="shared" si="7"/>
        <v>1077</v>
      </c>
      <c r="Z8" s="151">
        <v>834</v>
      </c>
      <c r="AA8" s="148"/>
      <c r="AB8" s="151"/>
      <c r="AC8" s="151"/>
      <c r="AD8" s="151"/>
      <c r="AE8" s="151">
        <v>143</v>
      </c>
      <c r="AF8" s="151">
        <v>100</v>
      </c>
      <c r="AG8" s="151"/>
      <c r="AH8" s="151"/>
      <c r="AI8" s="154"/>
      <c r="AJ8" s="155"/>
      <c r="AK8" s="155"/>
      <c r="AL8" s="155"/>
      <c r="AM8" s="155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7"/>
      <c r="AY8" s="155"/>
      <c r="AZ8" s="155"/>
      <c r="BA8" s="155"/>
      <c r="BB8" s="158"/>
    </row>
    <row r="9" spans="1:56" s="159" customFormat="1" ht="15.75" x14ac:dyDescent="0.25">
      <c r="A9" s="144" t="s">
        <v>41</v>
      </c>
      <c r="B9" s="145">
        <f>D9+K9+M9+O9+Q9+T9+S9</f>
        <v>356</v>
      </c>
      <c r="C9" s="146">
        <f t="shared" si="0"/>
        <v>19.744869661674986</v>
      </c>
      <c r="D9" s="147">
        <f t="shared" si="1"/>
        <v>356</v>
      </c>
      <c r="E9" s="146">
        <f t="shared" si="2"/>
        <v>30.956521739130434</v>
      </c>
      <c r="F9" s="148"/>
      <c r="G9" s="148">
        <v>356</v>
      </c>
      <c r="H9" s="148"/>
      <c r="I9" s="148"/>
      <c r="J9" s="148"/>
      <c r="K9" s="149"/>
      <c r="L9" s="148" t="e">
        <f t="shared" si="3"/>
        <v>#DIV/0!</v>
      </c>
      <c r="M9" s="150"/>
      <c r="N9" s="146">
        <f t="shared" si="4"/>
        <v>0</v>
      </c>
      <c r="O9" s="151"/>
      <c r="P9" s="146" t="e">
        <f t="shared" si="5"/>
        <v>#DIV/0!</v>
      </c>
      <c r="Q9" s="151"/>
      <c r="R9" s="146">
        <f t="shared" si="6"/>
        <v>0</v>
      </c>
      <c r="S9" s="148"/>
      <c r="T9" s="148"/>
      <c r="U9" s="151"/>
      <c r="V9" s="151"/>
      <c r="W9" s="151"/>
      <c r="X9" s="152" t="s">
        <v>41</v>
      </c>
      <c r="Y9" s="153">
        <f t="shared" si="7"/>
        <v>1803</v>
      </c>
      <c r="Z9" s="151">
        <v>1150</v>
      </c>
      <c r="AA9" s="148"/>
      <c r="AB9" s="151"/>
      <c r="AC9" s="151">
        <v>3</v>
      </c>
      <c r="AD9" s="151">
        <v>0</v>
      </c>
      <c r="AE9" s="151">
        <v>500</v>
      </c>
      <c r="AF9" s="151"/>
      <c r="AG9" s="151">
        <v>150</v>
      </c>
      <c r="AH9" s="151"/>
      <c r="AI9" s="154"/>
      <c r="AJ9" s="155"/>
      <c r="AK9" s="155"/>
      <c r="AL9" s="155"/>
      <c r="AM9" s="155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7"/>
      <c r="AY9" s="155"/>
      <c r="AZ9" s="155"/>
      <c r="BA9" s="155"/>
      <c r="BB9" s="160"/>
    </row>
    <row r="10" spans="1:56" s="159" customFormat="1" ht="15.75" x14ac:dyDescent="0.25">
      <c r="A10" s="144" t="s">
        <v>42</v>
      </c>
      <c r="B10" s="145">
        <f t="shared" ref="B10:B30" si="9">D10+K10+M10+O10+Q10+T10+S10</f>
        <v>74</v>
      </c>
      <c r="C10" s="146">
        <f t="shared" si="0"/>
        <v>3.896787783043707</v>
      </c>
      <c r="D10" s="147">
        <f t="shared" si="1"/>
        <v>74</v>
      </c>
      <c r="E10" s="146">
        <f t="shared" si="2"/>
        <v>4.5012165450121655</v>
      </c>
      <c r="F10" s="148"/>
      <c r="G10" s="148">
        <v>74</v>
      </c>
      <c r="H10" s="148"/>
      <c r="I10" s="148"/>
      <c r="J10" s="148"/>
      <c r="K10" s="149"/>
      <c r="L10" s="148" t="e">
        <f t="shared" si="3"/>
        <v>#DIV/0!</v>
      </c>
      <c r="M10" s="161"/>
      <c r="N10" s="146" t="e">
        <f t="shared" si="4"/>
        <v>#DIV/0!</v>
      </c>
      <c r="O10" s="151"/>
      <c r="P10" s="146">
        <f t="shared" si="5"/>
        <v>0</v>
      </c>
      <c r="Q10" s="151"/>
      <c r="R10" s="146" t="e">
        <f t="shared" si="6"/>
        <v>#DIV/0!</v>
      </c>
      <c r="S10" s="148"/>
      <c r="T10" s="148"/>
      <c r="U10" s="151"/>
      <c r="V10" s="151">
        <v>50</v>
      </c>
      <c r="W10" s="151"/>
      <c r="X10" s="152" t="s">
        <v>42</v>
      </c>
      <c r="Y10" s="153">
        <f t="shared" si="7"/>
        <v>1899</v>
      </c>
      <c r="Z10" s="151">
        <v>1644</v>
      </c>
      <c r="AA10" s="148"/>
      <c r="AB10" s="151"/>
      <c r="AC10" s="151"/>
      <c r="AD10" s="151">
        <v>255</v>
      </c>
      <c r="AE10" s="151"/>
      <c r="AF10" s="151"/>
      <c r="AG10" s="151"/>
      <c r="AH10" s="151">
        <v>283</v>
      </c>
      <c r="AI10" s="154"/>
      <c r="AJ10" s="155"/>
      <c r="AK10" s="155"/>
      <c r="AL10" s="155"/>
      <c r="AM10" s="155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7"/>
      <c r="AY10" s="155"/>
      <c r="AZ10" s="155"/>
      <c r="BA10" s="155"/>
      <c r="BB10" s="160"/>
    </row>
    <row r="11" spans="1:56" s="159" customFormat="1" ht="15.75" x14ac:dyDescent="0.25">
      <c r="A11" s="144" t="s">
        <v>43</v>
      </c>
      <c r="B11" s="145">
        <f t="shared" si="9"/>
        <v>333</v>
      </c>
      <c r="C11" s="146">
        <f t="shared" si="0"/>
        <v>7.4831460674157304</v>
      </c>
      <c r="D11" s="147">
        <f t="shared" si="1"/>
        <v>333</v>
      </c>
      <c r="E11" s="146">
        <f t="shared" si="2"/>
        <v>8.7631578947368425</v>
      </c>
      <c r="F11" s="148"/>
      <c r="G11" s="148">
        <v>333</v>
      </c>
      <c r="H11" s="148"/>
      <c r="I11" s="148"/>
      <c r="J11" s="148"/>
      <c r="K11" s="149"/>
      <c r="L11" s="148" t="e">
        <f t="shared" si="3"/>
        <v>#DIV/0!</v>
      </c>
      <c r="M11" s="150"/>
      <c r="N11" s="146" t="e">
        <f t="shared" si="4"/>
        <v>#DIV/0!</v>
      </c>
      <c r="O11" s="151"/>
      <c r="P11" s="146" t="e">
        <f t="shared" si="5"/>
        <v>#DIV/0!</v>
      </c>
      <c r="Q11" s="151"/>
      <c r="R11" s="146">
        <f t="shared" si="6"/>
        <v>0</v>
      </c>
      <c r="S11" s="148"/>
      <c r="T11" s="148"/>
      <c r="U11" s="151"/>
      <c r="V11" s="151"/>
      <c r="W11" s="151"/>
      <c r="X11" s="152" t="s">
        <v>43</v>
      </c>
      <c r="Y11" s="153">
        <f t="shared" si="7"/>
        <v>4450</v>
      </c>
      <c r="Z11" s="151">
        <v>3800</v>
      </c>
      <c r="AA11" s="148"/>
      <c r="AB11" s="151"/>
      <c r="AC11" s="151"/>
      <c r="AD11" s="151"/>
      <c r="AE11" s="151">
        <v>300</v>
      </c>
      <c r="AF11" s="151">
        <v>150</v>
      </c>
      <c r="AG11" s="151">
        <v>200</v>
      </c>
      <c r="AH11" s="151">
        <v>700</v>
      </c>
      <c r="AI11" s="154"/>
      <c r="AJ11" s="155"/>
      <c r="AK11" s="155"/>
      <c r="AL11" s="155"/>
      <c r="AM11" s="155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7"/>
      <c r="AY11" s="155"/>
      <c r="AZ11" s="155"/>
      <c r="BA11" s="155"/>
      <c r="BB11" s="160"/>
    </row>
    <row r="12" spans="1:56" s="159" customFormat="1" ht="15.75" x14ac:dyDescent="0.25">
      <c r="A12" s="144" t="s">
        <v>44</v>
      </c>
      <c r="B12" s="145">
        <f t="shared" si="9"/>
        <v>0</v>
      </c>
      <c r="C12" s="146">
        <f t="shared" si="0"/>
        <v>0</v>
      </c>
      <c r="D12" s="147">
        <f t="shared" si="1"/>
        <v>0</v>
      </c>
      <c r="E12" s="146">
        <f t="shared" si="2"/>
        <v>0</v>
      </c>
      <c r="F12" s="148"/>
      <c r="G12" s="148"/>
      <c r="H12" s="148"/>
      <c r="I12" s="148"/>
      <c r="J12" s="148"/>
      <c r="K12" s="149"/>
      <c r="L12" s="148">
        <f t="shared" si="3"/>
        <v>0</v>
      </c>
      <c r="M12" s="150"/>
      <c r="N12" s="146">
        <f t="shared" si="4"/>
        <v>0</v>
      </c>
      <c r="O12" s="151"/>
      <c r="P12" s="146" t="e">
        <f t="shared" si="5"/>
        <v>#DIV/0!</v>
      </c>
      <c r="Q12" s="151"/>
      <c r="R12" s="146" t="e">
        <f t="shared" si="6"/>
        <v>#DIV/0!</v>
      </c>
      <c r="S12" s="148"/>
      <c r="T12" s="148"/>
      <c r="U12" s="151"/>
      <c r="V12" s="151"/>
      <c r="W12" s="151"/>
      <c r="X12" s="152" t="s">
        <v>44</v>
      </c>
      <c r="Y12" s="153">
        <f t="shared" si="7"/>
        <v>755</v>
      </c>
      <c r="Z12" s="162">
        <v>711</v>
      </c>
      <c r="AA12" s="148"/>
      <c r="AB12" s="151">
        <v>30</v>
      </c>
      <c r="AC12" s="151">
        <v>14</v>
      </c>
      <c r="AD12" s="151"/>
      <c r="AE12" s="151"/>
      <c r="AF12" s="151"/>
      <c r="AG12" s="151"/>
      <c r="AH12" s="151">
        <v>200</v>
      </c>
      <c r="AI12" s="154"/>
      <c r="AJ12" s="155"/>
      <c r="AK12" s="155"/>
      <c r="AL12" s="155"/>
      <c r="AM12" s="155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7"/>
      <c r="AY12" s="155"/>
      <c r="AZ12" s="155"/>
      <c r="BA12" s="155"/>
      <c r="BB12" s="160"/>
    </row>
    <row r="13" spans="1:56" s="159" customFormat="1" ht="15.75" x14ac:dyDescent="0.25">
      <c r="A13" s="144" t="s">
        <v>45</v>
      </c>
      <c r="B13" s="145">
        <f t="shared" si="9"/>
        <v>634</v>
      </c>
      <c r="C13" s="146">
        <f t="shared" si="0"/>
        <v>20.814182534471438</v>
      </c>
      <c r="D13" s="147">
        <f t="shared" si="1"/>
        <v>634</v>
      </c>
      <c r="E13" s="146">
        <f t="shared" si="2"/>
        <v>27.105600684053016</v>
      </c>
      <c r="F13" s="148"/>
      <c r="G13" s="148">
        <v>570</v>
      </c>
      <c r="H13" s="148"/>
      <c r="I13" s="148"/>
      <c r="J13" s="148">
        <v>64</v>
      </c>
      <c r="K13" s="149"/>
      <c r="L13" s="148">
        <f t="shared" si="3"/>
        <v>0</v>
      </c>
      <c r="M13" s="150"/>
      <c r="N13" s="146">
        <f t="shared" si="4"/>
        <v>0</v>
      </c>
      <c r="O13" s="151"/>
      <c r="P13" s="146">
        <f t="shared" si="5"/>
        <v>0</v>
      </c>
      <c r="Q13" s="151"/>
      <c r="R13" s="146">
        <f t="shared" si="6"/>
        <v>0</v>
      </c>
      <c r="S13" s="148"/>
      <c r="T13" s="148"/>
      <c r="U13" s="151"/>
      <c r="V13" s="151"/>
      <c r="W13" s="151">
        <v>634</v>
      </c>
      <c r="X13" s="152" t="s">
        <v>45</v>
      </c>
      <c r="Y13" s="153">
        <f t="shared" si="7"/>
        <v>3046</v>
      </c>
      <c r="Z13" s="151">
        <v>2339</v>
      </c>
      <c r="AA13" s="148"/>
      <c r="AB13" s="151">
        <v>80</v>
      </c>
      <c r="AC13" s="151">
        <v>45</v>
      </c>
      <c r="AD13" s="151">
        <v>400</v>
      </c>
      <c r="AE13" s="151">
        <v>100</v>
      </c>
      <c r="AF13" s="151"/>
      <c r="AG13" s="151">
        <v>82</v>
      </c>
      <c r="AH13" s="151">
        <v>800</v>
      </c>
      <c r="AI13" s="154"/>
      <c r="AJ13" s="155"/>
      <c r="AK13" s="155"/>
      <c r="AL13" s="155"/>
      <c r="AM13" s="155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  <c r="AY13" s="155"/>
      <c r="AZ13" s="155"/>
      <c r="BA13" s="155"/>
      <c r="BB13" s="160"/>
    </row>
    <row r="14" spans="1:56" s="159" customFormat="1" ht="15.75" x14ac:dyDescent="0.25">
      <c r="A14" s="144" t="s">
        <v>46</v>
      </c>
      <c r="B14" s="145">
        <f t="shared" si="9"/>
        <v>328</v>
      </c>
      <c r="C14" s="146">
        <f t="shared" si="0"/>
        <v>11.314246291824768</v>
      </c>
      <c r="D14" s="147">
        <f t="shared" si="1"/>
        <v>328</v>
      </c>
      <c r="E14" s="146">
        <f t="shared" si="2"/>
        <v>13.078149920255184</v>
      </c>
      <c r="F14" s="148"/>
      <c r="G14" s="148">
        <v>328</v>
      </c>
      <c r="H14" s="148"/>
      <c r="I14" s="148"/>
      <c r="J14" s="148"/>
      <c r="K14" s="149"/>
      <c r="L14" s="148" t="e">
        <f t="shared" si="3"/>
        <v>#DIV/0!</v>
      </c>
      <c r="M14" s="161"/>
      <c r="N14" s="146" t="e">
        <f t="shared" si="4"/>
        <v>#DIV/0!</v>
      </c>
      <c r="O14" s="151"/>
      <c r="P14" s="146">
        <f t="shared" si="5"/>
        <v>0</v>
      </c>
      <c r="Q14" s="151"/>
      <c r="R14" s="146" t="e">
        <f t="shared" si="6"/>
        <v>#DIV/0!</v>
      </c>
      <c r="S14" s="148"/>
      <c r="T14" s="148"/>
      <c r="U14" s="151"/>
      <c r="V14" s="151"/>
      <c r="W14" s="151"/>
      <c r="X14" s="152" t="s">
        <v>46</v>
      </c>
      <c r="Y14" s="153">
        <f t="shared" si="7"/>
        <v>2899</v>
      </c>
      <c r="Z14" s="151">
        <v>2508</v>
      </c>
      <c r="AA14" s="148"/>
      <c r="AB14" s="151"/>
      <c r="AC14" s="151"/>
      <c r="AD14" s="151">
        <v>41</v>
      </c>
      <c r="AE14" s="151"/>
      <c r="AF14" s="151">
        <v>350</v>
      </c>
      <c r="AG14" s="151"/>
      <c r="AH14" s="151">
        <v>600</v>
      </c>
      <c r="AI14" s="154"/>
      <c r="AJ14" s="155"/>
      <c r="AK14" s="155"/>
      <c r="AL14" s="155"/>
      <c r="AM14" s="155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7"/>
      <c r="AY14" s="155"/>
      <c r="AZ14" s="155"/>
      <c r="BA14" s="155"/>
      <c r="BB14" s="160"/>
    </row>
    <row r="15" spans="1:56" s="159" customFormat="1" ht="15.75" x14ac:dyDescent="0.25">
      <c r="A15" s="144" t="s">
        <v>47</v>
      </c>
      <c r="B15" s="145">
        <f t="shared" si="9"/>
        <v>0</v>
      </c>
      <c r="C15" s="146">
        <f t="shared" si="0"/>
        <v>0</v>
      </c>
      <c r="D15" s="147">
        <f t="shared" si="1"/>
        <v>0</v>
      </c>
      <c r="E15" s="146">
        <f t="shared" si="2"/>
        <v>0</v>
      </c>
      <c r="F15" s="148"/>
      <c r="G15" s="148"/>
      <c r="H15" s="148"/>
      <c r="I15" s="148"/>
      <c r="J15" s="148"/>
      <c r="K15" s="149"/>
      <c r="L15" s="148" t="e">
        <f t="shared" si="3"/>
        <v>#DIV/0!</v>
      </c>
      <c r="M15" s="150"/>
      <c r="N15" s="146" t="e">
        <f t="shared" si="4"/>
        <v>#DIV/0!</v>
      </c>
      <c r="O15" s="151"/>
      <c r="P15" s="146">
        <f t="shared" si="5"/>
        <v>0</v>
      </c>
      <c r="Q15" s="151"/>
      <c r="R15" s="146">
        <f t="shared" si="6"/>
        <v>0</v>
      </c>
      <c r="S15" s="148"/>
      <c r="T15" s="148"/>
      <c r="U15" s="151"/>
      <c r="V15" s="151"/>
      <c r="W15" s="151"/>
      <c r="X15" s="152" t="s">
        <v>47</v>
      </c>
      <c r="Y15" s="153">
        <f t="shared" si="7"/>
        <v>367</v>
      </c>
      <c r="Z15" s="151">
        <v>20</v>
      </c>
      <c r="AA15" s="148"/>
      <c r="AB15" s="151"/>
      <c r="AC15" s="151"/>
      <c r="AD15" s="151">
        <v>187</v>
      </c>
      <c r="AE15" s="151">
        <v>160</v>
      </c>
      <c r="AF15" s="151"/>
      <c r="AG15" s="151"/>
      <c r="AH15" s="151">
        <v>187</v>
      </c>
      <c r="AI15" s="154"/>
      <c r="AJ15" s="155"/>
      <c r="AK15" s="155"/>
      <c r="AL15" s="155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5"/>
      <c r="AZ15" s="155"/>
      <c r="BA15" s="155"/>
      <c r="BB15" s="160"/>
    </row>
    <row r="16" spans="1:56" s="159" customFormat="1" ht="17.25" customHeight="1" x14ac:dyDescent="0.25">
      <c r="A16" s="144" t="s">
        <v>48</v>
      </c>
      <c r="B16" s="145">
        <f t="shared" si="9"/>
        <v>100</v>
      </c>
      <c r="C16" s="146">
        <f t="shared" si="0"/>
        <v>7.0671378091872796</v>
      </c>
      <c r="D16" s="147">
        <f t="shared" si="1"/>
        <v>100</v>
      </c>
      <c r="E16" s="146">
        <f t="shared" si="2"/>
        <v>8.2304526748971192</v>
      </c>
      <c r="F16" s="148"/>
      <c r="G16" s="148">
        <v>100</v>
      </c>
      <c r="H16" s="148"/>
      <c r="I16" s="148"/>
      <c r="J16" s="148"/>
      <c r="K16" s="149"/>
      <c r="L16" s="148">
        <f t="shared" si="3"/>
        <v>0</v>
      </c>
      <c r="M16" s="150"/>
      <c r="N16" s="146" t="e">
        <f t="shared" si="4"/>
        <v>#DIV/0!</v>
      </c>
      <c r="O16" s="151"/>
      <c r="P16" s="146">
        <f t="shared" si="5"/>
        <v>0</v>
      </c>
      <c r="Q16" s="151"/>
      <c r="R16" s="146" t="e">
        <f t="shared" si="6"/>
        <v>#DIV/0!</v>
      </c>
      <c r="S16" s="148"/>
      <c r="T16" s="148"/>
      <c r="U16" s="151"/>
      <c r="V16" s="151"/>
      <c r="W16" s="151"/>
      <c r="X16" s="152" t="s">
        <v>48</v>
      </c>
      <c r="Y16" s="153">
        <f t="shared" si="7"/>
        <v>1415</v>
      </c>
      <c r="Z16" s="151">
        <v>1215</v>
      </c>
      <c r="AA16" s="148"/>
      <c r="AB16" s="151">
        <v>50</v>
      </c>
      <c r="AC16" s="151"/>
      <c r="AD16" s="151">
        <v>150</v>
      </c>
      <c r="AE16" s="151"/>
      <c r="AF16" s="151"/>
      <c r="AG16" s="151"/>
      <c r="AH16" s="151">
        <v>450</v>
      </c>
      <c r="AI16" s="154"/>
      <c r="AJ16" s="155"/>
      <c r="AK16" s="155"/>
      <c r="AL16" s="155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AY16" s="155"/>
      <c r="AZ16" s="155"/>
      <c r="BA16" s="155"/>
      <c r="BB16" s="160"/>
    </row>
    <row r="17" spans="1:56" s="159" customFormat="1" ht="15.75" x14ac:dyDescent="0.25">
      <c r="A17" s="144" t="s">
        <v>49</v>
      </c>
      <c r="B17" s="145">
        <f t="shared" si="9"/>
        <v>0</v>
      </c>
      <c r="C17" s="146">
        <f t="shared" si="0"/>
        <v>0</v>
      </c>
      <c r="D17" s="147">
        <f t="shared" si="1"/>
        <v>0</v>
      </c>
      <c r="E17" s="146" t="e">
        <f t="shared" si="2"/>
        <v>#DIV/0!</v>
      </c>
      <c r="F17" s="151"/>
      <c r="G17" s="151"/>
      <c r="H17" s="151"/>
      <c r="I17" s="151"/>
      <c r="J17" s="148"/>
      <c r="K17" s="149"/>
      <c r="L17" s="148" t="e">
        <f t="shared" si="3"/>
        <v>#DIV/0!</v>
      </c>
      <c r="M17" s="150"/>
      <c r="N17" s="146" t="e">
        <f t="shared" si="4"/>
        <v>#DIV/0!</v>
      </c>
      <c r="O17" s="151"/>
      <c r="P17" s="146">
        <f t="shared" si="5"/>
        <v>0</v>
      </c>
      <c r="Q17" s="151"/>
      <c r="R17" s="146" t="e">
        <f t="shared" si="6"/>
        <v>#DIV/0!</v>
      </c>
      <c r="S17" s="148"/>
      <c r="T17" s="148"/>
      <c r="U17" s="151"/>
      <c r="V17" s="151"/>
      <c r="W17" s="151"/>
      <c r="X17" s="152" t="s">
        <v>49</v>
      </c>
      <c r="Y17" s="153">
        <f t="shared" si="7"/>
        <v>175</v>
      </c>
      <c r="Z17" s="151">
        <v>0</v>
      </c>
      <c r="AA17" s="148"/>
      <c r="AB17" s="151"/>
      <c r="AC17" s="151"/>
      <c r="AD17" s="151">
        <v>175</v>
      </c>
      <c r="AE17" s="151"/>
      <c r="AF17" s="151"/>
      <c r="AG17" s="151"/>
      <c r="AH17" s="151">
        <v>24</v>
      </c>
      <c r="AI17" s="154">
        <v>709</v>
      </c>
      <c r="AJ17" s="155">
        <v>1012</v>
      </c>
      <c r="AK17" s="155"/>
      <c r="AL17" s="155"/>
      <c r="AM17" s="155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7"/>
      <c r="AY17" s="155"/>
      <c r="AZ17" s="155"/>
      <c r="BA17" s="155"/>
      <c r="BB17" s="160"/>
    </row>
    <row r="18" spans="1:56" s="159" customFormat="1" ht="15.75" x14ac:dyDescent="0.25">
      <c r="A18" s="144" t="s">
        <v>50</v>
      </c>
      <c r="B18" s="145">
        <f t="shared" si="9"/>
        <v>1027</v>
      </c>
      <c r="C18" s="146">
        <f t="shared" si="0"/>
        <v>12.906874450169662</v>
      </c>
      <c r="D18" s="147">
        <f t="shared" si="1"/>
        <v>1027</v>
      </c>
      <c r="E18" s="146">
        <f t="shared" si="2"/>
        <v>14.524112572479138</v>
      </c>
      <c r="F18" s="148">
        <v>70</v>
      </c>
      <c r="G18" s="148">
        <v>957</v>
      </c>
      <c r="H18" s="148"/>
      <c r="I18" s="148"/>
      <c r="J18" s="151"/>
      <c r="K18" s="149"/>
      <c r="L18" s="148" t="e">
        <f t="shared" si="3"/>
        <v>#DIV/0!</v>
      </c>
      <c r="M18" s="150"/>
      <c r="N18" s="146" t="e">
        <f t="shared" si="4"/>
        <v>#DIV/0!</v>
      </c>
      <c r="O18" s="151"/>
      <c r="P18" s="146" t="e">
        <f t="shared" si="5"/>
        <v>#DIV/0!</v>
      </c>
      <c r="Q18" s="151"/>
      <c r="R18" s="146">
        <f t="shared" si="6"/>
        <v>0</v>
      </c>
      <c r="S18" s="148"/>
      <c r="T18" s="148"/>
      <c r="U18" s="151">
        <v>203</v>
      </c>
      <c r="V18" s="151"/>
      <c r="W18" s="151">
        <v>0</v>
      </c>
      <c r="X18" s="152" t="s">
        <v>50</v>
      </c>
      <c r="Y18" s="153">
        <f t="shared" si="7"/>
        <v>7957</v>
      </c>
      <c r="Z18" s="162">
        <v>7071</v>
      </c>
      <c r="AA18" s="148"/>
      <c r="AB18" s="151"/>
      <c r="AC18" s="151"/>
      <c r="AD18" s="151"/>
      <c r="AE18" s="151">
        <v>886</v>
      </c>
      <c r="AF18" s="151"/>
      <c r="AG18" s="151"/>
      <c r="AH18" s="151">
        <v>1166</v>
      </c>
      <c r="AI18" s="154"/>
      <c r="AJ18" s="155"/>
      <c r="AK18" s="155"/>
      <c r="AL18" s="155"/>
      <c r="AM18" s="155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  <c r="AY18" s="155"/>
      <c r="AZ18" s="155"/>
      <c r="BA18" s="155"/>
      <c r="BB18" s="160"/>
    </row>
    <row r="19" spans="1:56" s="159" customFormat="1" ht="15.75" x14ac:dyDescent="0.25">
      <c r="A19" s="144" t="s">
        <v>51</v>
      </c>
      <c r="B19" s="145">
        <f t="shared" si="9"/>
        <v>0</v>
      </c>
      <c r="C19" s="146">
        <f t="shared" si="0"/>
        <v>0</v>
      </c>
      <c r="D19" s="147">
        <f t="shared" si="1"/>
        <v>0</v>
      </c>
      <c r="E19" s="146">
        <f t="shared" si="2"/>
        <v>0</v>
      </c>
      <c r="F19" s="148"/>
      <c r="G19" s="148"/>
      <c r="H19" s="148"/>
      <c r="I19" s="148"/>
      <c r="J19" s="148"/>
      <c r="K19" s="149"/>
      <c r="L19" s="148" t="e">
        <f t="shared" si="3"/>
        <v>#DIV/0!</v>
      </c>
      <c r="M19" s="161"/>
      <c r="N19" s="146" t="e">
        <f t="shared" si="4"/>
        <v>#DIV/0!</v>
      </c>
      <c r="O19" s="151"/>
      <c r="P19" s="146" t="e">
        <f t="shared" si="5"/>
        <v>#DIV/0!</v>
      </c>
      <c r="Q19" s="151"/>
      <c r="R19" s="146">
        <f t="shared" si="6"/>
        <v>0</v>
      </c>
      <c r="S19" s="148"/>
      <c r="T19" s="148"/>
      <c r="U19" s="151"/>
      <c r="V19" s="151"/>
      <c r="W19" s="151"/>
      <c r="X19" s="152" t="s">
        <v>51</v>
      </c>
      <c r="Y19" s="153">
        <f t="shared" si="7"/>
        <v>740</v>
      </c>
      <c r="Z19" s="151">
        <v>610</v>
      </c>
      <c r="AA19" s="148"/>
      <c r="AB19" s="220"/>
      <c r="AC19" s="151"/>
      <c r="AD19" s="151"/>
      <c r="AE19" s="151">
        <v>130</v>
      </c>
      <c r="AF19" s="151"/>
      <c r="AG19" s="151"/>
      <c r="AH19" s="151"/>
      <c r="AI19" s="154"/>
      <c r="AJ19" s="155"/>
      <c r="AK19" s="155"/>
      <c r="AL19" s="155"/>
      <c r="AM19" s="155"/>
      <c r="AN19" s="156"/>
      <c r="AO19" s="156"/>
      <c r="AP19" s="221"/>
      <c r="AQ19" s="156"/>
      <c r="AR19" s="156"/>
      <c r="AS19" s="156"/>
      <c r="AT19" s="156"/>
      <c r="AU19" s="156"/>
      <c r="AV19" s="156"/>
      <c r="AW19" s="156"/>
      <c r="AX19" s="157"/>
      <c r="AY19" s="155"/>
      <c r="AZ19" s="155"/>
      <c r="BA19" s="155"/>
      <c r="BB19" s="160"/>
    </row>
    <row r="20" spans="1:56" s="159" customFormat="1" ht="15.75" x14ac:dyDescent="0.25">
      <c r="A20" s="144" t="s">
        <v>52</v>
      </c>
      <c r="B20" s="145">
        <f t="shared" si="9"/>
        <v>0</v>
      </c>
      <c r="C20" s="146">
        <f t="shared" si="0"/>
        <v>0</v>
      </c>
      <c r="D20" s="147">
        <f t="shared" si="1"/>
        <v>0</v>
      </c>
      <c r="E20" s="146">
        <f t="shared" si="2"/>
        <v>0</v>
      </c>
      <c r="F20" s="148"/>
      <c r="G20" s="148"/>
      <c r="H20" s="148"/>
      <c r="I20" s="148"/>
      <c r="J20" s="148"/>
      <c r="K20" s="149"/>
      <c r="L20" s="148" t="e">
        <f t="shared" si="3"/>
        <v>#DIV/0!</v>
      </c>
      <c r="M20" s="150"/>
      <c r="N20" s="146" t="e">
        <f t="shared" si="4"/>
        <v>#DIV/0!</v>
      </c>
      <c r="O20" s="151"/>
      <c r="P20" s="146" t="e">
        <f t="shared" si="5"/>
        <v>#DIV/0!</v>
      </c>
      <c r="Q20" s="151"/>
      <c r="R20" s="146" t="e">
        <f t="shared" si="6"/>
        <v>#DIV/0!</v>
      </c>
      <c r="S20" s="148"/>
      <c r="T20" s="148"/>
      <c r="U20" s="151"/>
      <c r="V20" s="151"/>
      <c r="W20" s="151"/>
      <c r="X20" s="152" t="s">
        <v>52</v>
      </c>
      <c r="Y20" s="153">
        <f t="shared" si="7"/>
        <v>418</v>
      </c>
      <c r="Z20" s="151">
        <v>418</v>
      </c>
      <c r="AA20" s="151"/>
      <c r="AB20" s="151"/>
      <c r="AC20" s="151"/>
      <c r="AD20" s="151"/>
      <c r="AE20" s="151"/>
      <c r="AF20" s="151"/>
      <c r="AG20" s="151"/>
      <c r="AH20" s="151">
        <v>110</v>
      </c>
      <c r="AI20" s="154"/>
      <c r="AJ20" s="155"/>
      <c r="AK20" s="155"/>
      <c r="AL20" s="155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55"/>
      <c r="AZ20" s="155"/>
      <c r="BA20" s="155"/>
      <c r="BB20" s="160"/>
    </row>
    <row r="21" spans="1:56" s="175" customFormat="1" ht="15" customHeight="1" x14ac:dyDescent="0.25">
      <c r="A21" s="163" t="s">
        <v>53</v>
      </c>
      <c r="B21" s="164">
        <f t="shared" si="9"/>
        <v>0</v>
      </c>
      <c r="C21" s="165">
        <f t="shared" si="0"/>
        <v>0</v>
      </c>
      <c r="D21" s="224">
        <f t="shared" si="1"/>
        <v>0</v>
      </c>
      <c r="E21" s="165" t="e">
        <f t="shared" si="2"/>
        <v>#DIV/0!</v>
      </c>
      <c r="F21" s="167"/>
      <c r="G21" s="167"/>
      <c r="H21" s="167"/>
      <c r="I21" s="167"/>
      <c r="J21" s="167"/>
      <c r="K21" s="139"/>
      <c r="L21" s="167" t="e">
        <f t="shared" si="3"/>
        <v>#DIV/0!</v>
      </c>
      <c r="M21" s="168"/>
      <c r="N21" s="165" t="e">
        <f t="shared" si="4"/>
        <v>#DIV/0!</v>
      </c>
      <c r="O21" s="136"/>
      <c r="P21" s="165" t="e">
        <f t="shared" si="5"/>
        <v>#DIV/0!</v>
      </c>
      <c r="Q21" s="136"/>
      <c r="R21" s="165">
        <f t="shared" si="6"/>
        <v>0</v>
      </c>
      <c r="S21" s="167"/>
      <c r="T21" s="167"/>
      <c r="U21" s="136"/>
      <c r="V21" s="136"/>
      <c r="W21" s="136"/>
      <c r="X21" s="169" t="s">
        <v>53</v>
      </c>
      <c r="Y21" s="170">
        <f t="shared" si="7"/>
        <v>58</v>
      </c>
      <c r="Z21" s="136"/>
      <c r="AA21" s="167"/>
      <c r="AB21" s="136"/>
      <c r="AC21" s="136"/>
      <c r="AD21" s="136"/>
      <c r="AE21" s="136">
        <v>58</v>
      </c>
      <c r="AF21" s="136"/>
      <c r="AG21" s="136"/>
      <c r="AH21" s="136"/>
      <c r="AI21" s="171">
        <v>39</v>
      </c>
      <c r="AJ21" s="123">
        <v>238</v>
      </c>
      <c r="AK21" s="123"/>
      <c r="AL21" s="123"/>
      <c r="AM21" s="123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3"/>
      <c r="AY21" s="123"/>
      <c r="AZ21" s="123"/>
      <c r="BA21" s="123"/>
      <c r="BB21" s="174"/>
    </row>
    <row r="22" spans="1:56" s="185" customFormat="1" ht="15.75" x14ac:dyDescent="0.25">
      <c r="A22" s="169" t="s">
        <v>54</v>
      </c>
      <c r="B22" s="164">
        <f t="shared" si="9"/>
        <v>0</v>
      </c>
      <c r="C22" s="165">
        <f t="shared" si="0"/>
        <v>0</v>
      </c>
      <c r="D22" s="224">
        <f t="shared" si="1"/>
        <v>0</v>
      </c>
      <c r="E22" s="165" t="e">
        <f t="shared" si="2"/>
        <v>#DIV/0!</v>
      </c>
      <c r="F22" s="167"/>
      <c r="G22" s="167"/>
      <c r="H22" s="167"/>
      <c r="I22" s="167"/>
      <c r="J22" s="167"/>
      <c r="K22" s="139"/>
      <c r="L22" s="167">
        <f t="shared" si="3"/>
        <v>0</v>
      </c>
      <c r="M22" s="168"/>
      <c r="N22" s="167" t="e">
        <f t="shared" si="4"/>
        <v>#DIV/0!</v>
      </c>
      <c r="O22" s="136"/>
      <c r="P22" s="165" t="e">
        <f t="shared" si="5"/>
        <v>#DIV/0!</v>
      </c>
      <c r="Q22" s="136"/>
      <c r="R22" s="165" t="e">
        <f t="shared" si="6"/>
        <v>#DIV/0!</v>
      </c>
      <c r="S22" s="167"/>
      <c r="T22" s="167"/>
      <c r="U22" s="136"/>
      <c r="V22" s="136"/>
      <c r="W22" s="136"/>
      <c r="X22" s="169" t="s">
        <v>54</v>
      </c>
      <c r="Y22" s="170">
        <f t="shared" si="7"/>
        <v>83.33</v>
      </c>
      <c r="Z22" s="179"/>
      <c r="AA22" s="167"/>
      <c r="AB22" s="136">
        <v>83.33</v>
      </c>
      <c r="AC22" s="136"/>
      <c r="AD22" s="136"/>
      <c r="AE22" s="136"/>
      <c r="AF22" s="136"/>
      <c r="AG22" s="136"/>
      <c r="AH22" s="179"/>
      <c r="AI22" s="180"/>
      <c r="AJ22" s="181"/>
      <c r="AK22" s="181"/>
      <c r="AL22" s="181"/>
      <c r="AM22" s="181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3"/>
      <c r="AY22" s="181"/>
      <c r="AZ22" s="181"/>
      <c r="BA22" s="181"/>
      <c r="BB22" s="184"/>
    </row>
    <row r="23" spans="1:56" s="185" customFormat="1" ht="15.75" x14ac:dyDescent="0.25">
      <c r="A23" s="169" t="s">
        <v>55</v>
      </c>
      <c r="B23" s="164">
        <f t="shared" si="9"/>
        <v>0</v>
      </c>
      <c r="C23" s="165">
        <f t="shared" si="0"/>
        <v>0</v>
      </c>
      <c r="D23" s="224">
        <f t="shared" si="1"/>
        <v>0</v>
      </c>
      <c r="E23" s="165" t="e">
        <f t="shared" si="2"/>
        <v>#DIV/0!</v>
      </c>
      <c r="F23" s="167"/>
      <c r="G23" s="167"/>
      <c r="H23" s="167"/>
      <c r="I23" s="167"/>
      <c r="J23" s="167"/>
      <c r="K23" s="139"/>
      <c r="L23" s="167">
        <f t="shared" si="3"/>
        <v>0</v>
      </c>
      <c r="M23" s="168"/>
      <c r="N23" s="167" t="e">
        <f t="shared" si="4"/>
        <v>#DIV/0!</v>
      </c>
      <c r="O23" s="136"/>
      <c r="P23" s="165" t="e">
        <f t="shared" si="5"/>
        <v>#DIV/0!</v>
      </c>
      <c r="Q23" s="136"/>
      <c r="R23" s="165" t="e">
        <f t="shared" si="6"/>
        <v>#DIV/0!</v>
      </c>
      <c r="S23" s="167"/>
      <c r="T23" s="167"/>
      <c r="U23" s="136"/>
      <c r="V23" s="136"/>
      <c r="W23" s="136"/>
      <c r="X23" s="169" t="s">
        <v>55</v>
      </c>
      <c r="Y23" s="170">
        <f t="shared" si="7"/>
        <v>78</v>
      </c>
      <c r="Z23" s="179"/>
      <c r="AA23" s="167"/>
      <c r="AB23" s="136">
        <v>78</v>
      </c>
      <c r="AC23" s="136"/>
      <c r="AD23" s="136"/>
      <c r="AE23" s="136"/>
      <c r="AF23" s="136"/>
      <c r="AG23" s="136"/>
      <c r="AH23" s="179"/>
      <c r="AI23" s="180"/>
      <c r="AJ23" s="181"/>
      <c r="AK23" s="181"/>
      <c r="AL23" s="181"/>
      <c r="AM23" s="181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3"/>
      <c r="AY23" s="181"/>
      <c r="AZ23" s="181"/>
      <c r="BA23" s="181"/>
      <c r="BB23" s="184"/>
    </row>
    <row r="24" spans="1:56" s="185" customFormat="1" ht="15.75" x14ac:dyDescent="0.25">
      <c r="A24" s="169" t="s">
        <v>56</v>
      </c>
      <c r="B24" s="164">
        <f t="shared" si="9"/>
        <v>0</v>
      </c>
      <c r="C24" s="165" t="e">
        <f t="shared" si="0"/>
        <v>#DIV/0!</v>
      </c>
      <c r="D24" s="224">
        <f t="shared" si="1"/>
        <v>0</v>
      </c>
      <c r="E24" s="165" t="e">
        <f t="shared" si="2"/>
        <v>#DIV/0!</v>
      </c>
      <c r="F24" s="167"/>
      <c r="G24" s="167"/>
      <c r="H24" s="167"/>
      <c r="I24" s="167"/>
      <c r="J24" s="167"/>
      <c r="K24" s="139"/>
      <c r="L24" s="167" t="e">
        <f t="shared" si="3"/>
        <v>#DIV/0!</v>
      </c>
      <c r="M24" s="168"/>
      <c r="N24" s="167" t="e">
        <f t="shared" si="4"/>
        <v>#DIV/0!</v>
      </c>
      <c r="O24" s="136"/>
      <c r="P24" s="165" t="e">
        <f t="shared" si="5"/>
        <v>#DIV/0!</v>
      </c>
      <c r="Q24" s="136"/>
      <c r="R24" s="165" t="e">
        <f t="shared" si="6"/>
        <v>#DIV/0!</v>
      </c>
      <c r="S24" s="167"/>
      <c r="T24" s="167"/>
      <c r="U24" s="136"/>
      <c r="V24" s="136"/>
      <c r="W24" s="136"/>
      <c r="X24" s="169" t="s">
        <v>56</v>
      </c>
      <c r="Y24" s="170">
        <f t="shared" si="7"/>
        <v>0</v>
      </c>
      <c r="Z24" s="179"/>
      <c r="AA24" s="167"/>
      <c r="AB24" s="136"/>
      <c r="AC24" s="136"/>
      <c r="AD24" s="136"/>
      <c r="AE24" s="136"/>
      <c r="AF24" s="136"/>
      <c r="AG24" s="136"/>
      <c r="AH24" s="179"/>
      <c r="AI24" s="180"/>
      <c r="AJ24" s="181"/>
      <c r="AK24" s="181"/>
      <c r="AL24" s="181"/>
      <c r="AM24" s="181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3"/>
      <c r="AY24" s="181"/>
      <c r="AZ24" s="181"/>
      <c r="BA24" s="181"/>
      <c r="BB24" s="184"/>
    </row>
    <row r="25" spans="1:56" s="185" customFormat="1" ht="15.75" x14ac:dyDescent="0.25">
      <c r="A25" s="169" t="s">
        <v>57</v>
      </c>
      <c r="B25" s="164">
        <f t="shared" si="9"/>
        <v>0</v>
      </c>
      <c r="C25" s="165">
        <f t="shared" si="0"/>
        <v>0</v>
      </c>
      <c r="D25" s="224">
        <f t="shared" si="1"/>
        <v>0</v>
      </c>
      <c r="E25" s="165" t="e">
        <f t="shared" si="2"/>
        <v>#DIV/0!</v>
      </c>
      <c r="F25" s="167"/>
      <c r="G25" s="167"/>
      <c r="H25" s="167"/>
      <c r="I25" s="167"/>
      <c r="J25" s="167"/>
      <c r="K25" s="139"/>
      <c r="L25" s="167">
        <f t="shared" si="3"/>
        <v>0</v>
      </c>
      <c r="M25" s="168"/>
      <c r="N25" s="167">
        <f t="shared" si="4"/>
        <v>0</v>
      </c>
      <c r="O25" s="136"/>
      <c r="P25" s="165" t="e">
        <f t="shared" si="5"/>
        <v>#DIV/0!</v>
      </c>
      <c r="Q25" s="136"/>
      <c r="R25" s="165" t="e">
        <f t="shared" si="6"/>
        <v>#DIV/0!</v>
      </c>
      <c r="S25" s="167"/>
      <c r="T25" s="167"/>
      <c r="U25" s="136"/>
      <c r="V25" s="136"/>
      <c r="W25" s="136"/>
      <c r="X25" s="169" t="s">
        <v>57</v>
      </c>
      <c r="Y25" s="170">
        <f t="shared" si="7"/>
        <v>115</v>
      </c>
      <c r="Z25" s="179"/>
      <c r="AA25" s="167"/>
      <c r="AB25" s="136">
        <v>100</v>
      </c>
      <c r="AC25" s="136">
        <v>15</v>
      </c>
      <c r="AD25" s="136"/>
      <c r="AE25" s="136"/>
      <c r="AF25" s="136"/>
      <c r="AG25" s="136"/>
      <c r="AH25" s="179"/>
      <c r="AI25" s="180"/>
      <c r="AJ25" s="181"/>
      <c r="AK25" s="181"/>
      <c r="AL25" s="181"/>
      <c r="AM25" s="181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3"/>
      <c r="AY25" s="181"/>
      <c r="AZ25" s="181"/>
      <c r="BA25" s="181"/>
      <c r="BB25" s="184"/>
    </row>
    <row r="26" spans="1:56" s="185" customFormat="1" ht="15.75" x14ac:dyDescent="0.25">
      <c r="A26" s="169" t="s">
        <v>58</v>
      </c>
      <c r="B26" s="164">
        <f t="shared" si="9"/>
        <v>0</v>
      </c>
      <c r="C26" s="165">
        <f t="shared" si="0"/>
        <v>0</v>
      </c>
      <c r="D26" s="224">
        <f t="shared" si="1"/>
        <v>0</v>
      </c>
      <c r="E26" s="165" t="e">
        <f t="shared" si="2"/>
        <v>#DIV/0!</v>
      </c>
      <c r="F26" s="167"/>
      <c r="G26" s="167"/>
      <c r="H26" s="167"/>
      <c r="I26" s="167"/>
      <c r="J26" s="167"/>
      <c r="K26" s="139"/>
      <c r="L26" s="167">
        <f t="shared" si="3"/>
        <v>0</v>
      </c>
      <c r="M26" s="168"/>
      <c r="N26" s="167" t="e">
        <f t="shared" si="4"/>
        <v>#DIV/0!</v>
      </c>
      <c r="O26" s="136"/>
      <c r="P26" s="165" t="e">
        <f t="shared" si="5"/>
        <v>#DIV/0!</v>
      </c>
      <c r="Q26" s="136"/>
      <c r="R26" s="165" t="e">
        <f t="shared" si="6"/>
        <v>#DIV/0!</v>
      </c>
      <c r="S26" s="167"/>
      <c r="T26" s="167"/>
      <c r="U26" s="136"/>
      <c r="V26" s="136"/>
      <c r="W26" s="136"/>
      <c r="X26" s="169" t="s">
        <v>58</v>
      </c>
      <c r="Y26" s="170">
        <f t="shared" si="7"/>
        <v>7</v>
      </c>
      <c r="Z26" s="179"/>
      <c r="AA26" s="167"/>
      <c r="AB26" s="136">
        <v>7</v>
      </c>
      <c r="AC26" s="136"/>
      <c r="AD26" s="136"/>
      <c r="AE26" s="136"/>
      <c r="AF26" s="136"/>
      <c r="AG26" s="136"/>
      <c r="AH26" s="179"/>
      <c r="AI26" s="180"/>
      <c r="AJ26" s="181"/>
      <c r="AK26" s="181"/>
      <c r="AL26" s="181"/>
      <c r="AM26" s="181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3"/>
      <c r="AY26" s="181"/>
      <c r="AZ26" s="181"/>
      <c r="BA26" s="181"/>
      <c r="BB26" s="184"/>
    </row>
    <row r="27" spans="1:56" s="185" customFormat="1" ht="15.75" x14ac:dyDescent="0.25">
      <c r="A27" s="169" t="s">
        <v>59</v>
      </c>
      <c r="B27" s="164">
        <f t="shared" si="9"/>
        <v>0</v>
      </c>
      <c r="C27" s="165">
        <f t="shared" si="0"/>
        <v>0</v>
      </c>
      <c r="D27" s="224">
        <f t="shared" si="1"/>
        <v>0</v>
      </c>
      <c r="E27" s="165" t="e">
        <f t="shared" si="2"/>
        <v>#DIV/0!</v>
      </c>
      <c r="F27" s="167"/>
      <c r="G27" s="167"/>
      <c r="H27" s="167"/>
      <c r="I27" s="167"/>
      <c r="J27" s="167"/>
      <c r="K27" s="139"/>
      <c r="L27" s="167">
        <f t="shared" si="3"/>
        <v>0</v>
      </c>
      <c r="M27" s="168"/>
      <c r="N27" s="167">
        <f t="shared" si="4"/>
        <v>0</v>
      </c>
      <c r="O27" s="136"/>
      <c r="P27" s="165" t="e">
        <f t="shared" si="5"/>
        <v>#DIV/0!</v>
      </c>
      <c r="Q27" s="136"/>
      <c r="R27" s="165" t="e">
        <f t="shared" si="6"/>
        <v>#DIV/0!</v>
      </c>
      <c r="S27" s="167"/>
      <c r="T27" s="167"/>
      <c r="U27" s="136"/>
      <c r="V27" s="136"/>
      <c r="W27" s="136"/>
      <c r="X27" s="169" t="s">
        <v>59</v>
      </c>
      <c r="Y27" s="170">
        <f t="shared" si="7"/>
        <v>66</v>
      </c>
      <c r="Z27" s="179"/>
      <c r="AA27" s="167"/>
      <c r="AB27" s="136">
        <v>50</v>
      </c>
      <c r="AC27" s="136">
        <v>16</v>
      </c>
      <c r="AD27" s="136"/>
      <c r="AE27" s="136"/>
      <c r="AF27" s="136"/>
      <c r="AG27" s="136"/>
      <c r="AH27" s="179"/>
      <c r="AI27" s="180"/>
      <c r="AJ27" s="181"/>
      <c r="AK27" s="181"/>
      <c r="AL27" s="181"/>
      <c r="AM27" s="181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3"/>
      <c r="AY27" s="181"/>
      <c r="AZ27" s="181"/>
      <c r="BA27" s="181"/>
      <c r="BB27" s="184"/>
    </row>
    <row r="28" spans="1:56" s="185" customFormat="1" ht="15.75" x14ac:dyDescent="0.25">
      <c r="A28" s="169" t="s">
        <v>61</v>
      </c>
      <c r="B28" s="164">
        <f t="shared" si="9"/>
        <v>0</v>
      </c>
      <c r="C28" s="165" t="e">
        <f t="shared" si="0"/>
        <v>#DIV/0!</v>
      </c>
      <c r="D28" s="224">
        <f t="shared" si="1"/>
        <v>0</v>
      </c>
      <c r="E28" s="165" t="e">
        <f t="shared" si="2"/>
        <v>#DIV/0!</v>
      </c>
      <c r="F28" s="167"/>
      <c r="G28" s="167"/>
      <c r="H28" s="167"/>
      <c r="I28" s="167"/>
      <c r="J28" s="167"/>
      <c r="K28" s="139"/>
      <c r="L28" s="167" t="e">
        <f t="shared" si="3"/>
        <v>#DIV/0!</v>
      </c>
      <c r="M28" s="168"/>
      <c r="N28" s="167" t="e">
        <f t="shared" si="4"/>
        <v>#DIV/0!</v>
      </c>
      <c r="O28" s="136"/>
      <c r="P28" s="165" t="e">
        <f t="shared" si="5"/>
        <v>#DIV/0!</v>
      </c>
      <c r="Q28" s="136"/>
      <c r="R28" s="165" t="e">
        <f t="shared" si="6"/>
        <v>#DIV/0!</v>
      </c>
      <c r="S28" s="167"/>
      <c r="T28" s="167"/>
      <c r="U28" s="136"/>
      <c r="V28" s="136"/>
      <c r="W28" s="136"/>
      <c r="X28" s="169" t="s">
        <v>61</v>
      </c>
      <c r="Y28" s="170">
        <f t="shared" si="7"/>
        <v>0</v>
      </c>
      <c r="Z28" s="179"/>
      <c r="AA28" s="167"/>
      <c r="AB28" s="136"/>
      <c r="AC28" s="136"/>
      <c r="AD28" s="136"/>
      <c r="AE28" s="136"/>
      <c r="AF28" s="136"/>
      <c r="AG28" s="136"/>
      <c r="AH28" s="179"/>
      <c r="AI28" s="180"/>
      <c r="AJ28" s="181"/>
      <c r="AK28" s="181"/>
      <c r="AL28" s="181"/>
      <c r="AM28" s="181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3"/>
      <c r="AY28" s="181"/>
      <c r="AZ28" s="181"/>
      <c r="BA28" s="181"/>
      <c r="BB28" s="184"/>
    </row>
    <row r="29" spans="1:56" s="175" customFormat="1" ht="15.75" x14ac:dyDescent="0.25">
      <c r="A29" s="163"/>
      <c r="B29" s="164">
        <f t="shared" si="9"/>
        <v>0</v>
      </c>
      <c r="C29" s="165" t="e">
        <f t="shared" si="0"/>
        <v>#DIV/0!</v>
      </c>
      <c r="D29" s="224">
        <f t="shared" si="1"/>
        <v>0</v>
      </c>
      <c r="E29" s="165" t="e">
        <f t="shared" si="2"/>
        <v>#DIV/0!</v>
      </c>
      <c r="F29" s="167"/>
      <c r="G29" s="167"/>
      <c r="H29" s="167"/>
      <c r="I29" s="167"/>
      <c r="J29" s="167"/>
      <c r="K29" s="139"/>
      <c r="L29" s="167" t="e">
        <f t="shared" si="3"/>
        <v>#DIV/0!</v>
      </c>
      <c r="M29" s="168"/>
      <c r="N29" s="167" t="e">
        <f t="shared" si="4"/>
        <v>#DIV/0!</v>
      </c>
      <c r="O29" s="136"/>
      <c r="P29" s="165" t="e">
        <f t="shared" si="5"/>
        <v>#DIV/0!</v>
      </c>
      <c r="Q29" s="136"/>
      <c r="R29" s="167" t="e">
        <f t="shared" si="6"/>
        <v>#DIV/0!</v>
      </c>
      <c r="S29" s="167"/>
      <c r="T29" s="167"/>
      <c r="U29" s="136"/>
      <c r="V29" s="136"/>
      <c r="W29" s="136"/>
      <c r="X29" s="169"/>
      <c r="Y29" s="170">
        <f t="shared" si="7"/>
        <v>0</v>
      </c>
      <c r="Z29" s="179"/>
      <c r="AA29" s="167"/>
      <c r="AB29" s="136"/>
      <c r="AC29" s="136"/>
      <c r="AD29" s="136"/>
      <c r="AE29" s="136"/>
      <c r="AF29" s="136"/>
      <c r="AG29" s="136"/>
      <c r="AH29" s="179"/>
      <c r="AI29" s="171"/>
      <c r="AJ29" s="123"/>
      <c r="AK29" s="123"/>
      <c r="AL29" s="123"/>
      <c r="AM29" s="123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3"/>
      <c r="AY29" s="123"/>
      <c r="AZ29" s="123"/>
      <c r="BA29" s="123"/>
      <c r="BB29" s="174"/>
    </row>
    <row r="30" spans="1:56" s="192" customFormat="1" ht="21.6" customHeight="1" x14ac:dyDescent="0.25">
      <c r="A30" s="186" t="s">
        <v>64</v>
      </c>
      <c r="B30" s="164">
        <f t="shared" si="9"/>
        <v>2952</v>
      </c>
      <c r="C30" s="165">
        <f t="shared" si="0"/>
        <v>9.5566980572255851</v>
      </c>
      <c r="D30" s="164">
        <f t="shared" si="1"/>
        <v>2952</v>
      </c>
      <c r="E30" s="165">
        <f t="shared" si="2"/>
        <v>11.944646758922069</v>
      </c>
      <c r="F30" s="164">
        <f t="shared" ref="F30:K30" si="10">SUM(F6:F29)</f>
        <v>70</v>
      </c>
      <c r="G30" s="164">
        <f t="shared" si="10"/>
        <v>2818</v>
      </c>
      <c r="H30" s="164">
        <f t="shared" si="10"/>
        <v>0</v>
      </c>
      <c r="I30" s="164">
        <f t="shared" si="10"/>
        <v>0</v>
      </c>
      <c r="J30" s="164">
        <f t="shared" si="10"/>
        <v>64</v>
      </c>
      <c r="K30" s="188">
        <f t="shared" si="10"/>
        <v>0</v>
      </c>
      <c r="L30" s="164">
        <f t="shared" si="3"/>
        <v>0</v>
      </c>
      <c r="M30" s="188">
        <f>SUM(M6:M29)</f>
        <v>0</v>
      </c>
      <c r="N30" s="164">
        <f t="shared" si="4"/>
        <v>0</v>
      </c>
      <c r="O30" s="189">
        <f>SUM(O6:O29)</f>
        <v>0</v>
      </c>
      <c r="P30" s="187">
        <f t="shared" si="5"/>
        <v>0</v>
      </c>
      <c r="Q30" s="164">
        <f>SUM(Q6:Q29)</f>
        <v>0</v>
      </c>
      <c r="R30" s="164">
        <f t="shared" si="6"/>
        <v>0</v>
      </c>
      <c r="S30" s="164">
        <f>SUM(S6:S29)</f>
        <v>0</v>
      </c>
      <c r="T30" s="164">
        <f>SUM(T6:T29)</f>
        <v>0</v>
      </c>
      <c r="U30" s="164">
        <f>SUM(U6:U29)</f>
        <v>203</v>
      </c>
      <c r="V30" s="164">
        <f>SUM(V6:V29)</f>
        <v>150</v>
      </c>
      <c r="W30" s="164">
        <f>SUM(W6:W29)</f>
        <v>734</v>
      </c>
      <c r="X30" s="190" t="s">
        <v>35</v>
      </c>
      <c r="Y30" s="170">
        <f t="shared" si="7"/>
        <v>30889.33</v>
      </c>
      <c r="Z30" s="170">
        <f t="shared" ref="Z30:AH30" si="11">SUM(Z6:Z29)</f>
        <v>24714</v>
      </c>
      <c r="AA30" s="170">
        <f t="shared" si="11"/>
        <v>0</v>
      </c>
      <c r="AB30" s="170">
        <f>SUM(AB6:AB29)</f>
        <v>478.33</v>
      </c>
      <c r="AC30" s="170">
        <f t="shared" si="11"/>
        <v>93</v>
      </c>
      <c r="AD30" s="170">
        <f t="shared" si="11"/>
        <v>1564</v>
      </c>
      <c r="AE30" s="170">
        <f t="shared" si="11"/>
        <v>2608</v>
      </c>
      <c r="AF30" s="170">
        <f t="shared" si="11"/>
        <v>600</v>
      </c>
      <c r="AG30" s="170">
        <f t="shared" si="11"/>
        <v>832</v>
      </c>
      <c r="AH30" s="170">
        <f t="shared" si="11"/>
        <v>5225</v>
      </c>
      <c r="AI30" s="191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</row>
    <row r="31" spans="1:56" s="182" customFormat="1" ht="31.9" customHeight="1" x14ac:dyDescent="0.25">
      <c r="A31" s="136" t="s">
        <v>36</v>
      </c>
      <c r="B31" s="167">
        <v>10821</v>
      </c>
      <c r="C31" s="167">
        <v>35</v>
      </c>
      <c r="D31" s="167">
        <v>10171</v>
      </c>
      <c r="E31" s="167">
        <v>40</v>
      </c>
      <c r="F31" s="167">
        <v>738</v>
      </c>
      <c r="G31" s="167">
        <v>9101</v>
      </c>
      <c r="H31" s="167">
        <v>312</v>
      </c>
      <c r="I31" s="167">
        <v>0</v>
      </c>
      <c r="J31" s="167">
        <v>20</v>
      </c>
      <c r="K31" s="176">
        <v>0</v>
      </c>
      <c r="L31" s="167">
        <v>0</v>
      </c>
      <c r="M31" s="176">
        <v>10</v>
      </c>
      <c r="N31" s="193">
        <v>9</v>
      </c>
      <c r="O31" s="212">
        <v>237</v>
      </c>
      <c r="P31" s="182">
        <v>16</v>
      </c>
      <c r="Q31" s="167">
        <v>383</v>
      </c>
      <c r="R31" s="165">
        <v>20</v>
      </c>
      <c r="S31" s="167">
        <v>20</v>
      </c>
      <c r="T31" s="167">
        <v>0</v>
      </c>
      <c r="U31" s="167">
        <v>2236</v>
      </c>
      <c r="V31" s="167">
        <v>2352</v>
      </c>
      <c r="W31" s="167">
        <v>2298</v>
      </c>
      <c r="X31" s="223"/>
      <c r="Y31" s="223"/>
      <c r="Z31" s="226"/>
      <c r="AA31" s="210"/>
      <c r="AB31" s="211"/>
      <c r="AC31" s="223"/>
      <c r="AD31" s="223"/>
      <c r="AE31" s="223"/>
      <c r="AF31" s="223"/>
      <c r="AG31" s="223"/>
      <c r="AH31" s="223"/>
      <c r="AI31" s="213"/>
    </row>
    <row r="32" spans="1:56" s="199" customFormat="1" ht="21.75" customHeight="1" x14ac:dyDescent="0.25">
      <c r="A32" s="194" t="s">
        <v>37</v>
      </c>
      <c r="B32" s="195">
        <f>B30-B31</f>
        <v>-7869</v>
      </c>
      <c r="C32" s="164"/>
      <c r="D32" s="164">
        <f>F32+G32+H32+J32</f>
        <v>-7219</v>
      </c>
      <c r="E32" s="164">
        <f t="shared" ref="E32:J32" si="12">E30-E31</f>
        <v>-28.055353241077931</v>
      </c>
      <c r="F32" s="164">
        <f t="shared" si="12"/>
        <v>-668</v>
      </c>
      <c r="G32" s="164">
        <f t="shared" si="12"/>
        <v>-6283</v>
      </c>
      <c r="H32" s="164">
        <f t="shared" si="12"/>
        <v>-312</v>
      </c>
      <c r="I32" s="164">
        <f t="shared" si="12"/>
        <v>0</v>
      </c>
      <c r="J32" s="164">
        <f t="shared" si="12"/>
        <v>44</v>
      </c>
      <c r="K32" s="188">
        <f>K30-K31</f>
        <v>0</v>
      </c>
      <c r="L32" s="167"/>
      <c r="M32" s="188">
        <f>M30-M31</f>
        <v>-10</v>
      </c>
      <c r="N32" s="167"/>
      <c r="O32" s="196">
        <f>O30-Q31</f>
        <v>-383</v>
      </c>
      <c r="P32" s="167"/>
      <c r="Q32" s="196">
        <f>Q30-S31</f>
        <v>-20</v>
      </c>
      <c r="R32" s="167"/>
      <c r="S32" s="164">
        <f>S30-S31</f>
        <v>-20</v>
      </c>
      <c r="T32" s="164">
        <f>T30-T31</f>
        <v>0</v>
      </c>
      <c r="U32" s="164">
        <f>U30-U31</f>
        <v>-2033</v>
      </c>
      <c r="V32" s="164">
        <f>V30-V31</f>
        <v>-2202</v>
      </c>
      <c r="W32" s="164">
        <f>W30-W31</f>
        <v>-1564</v>
      </c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97"/>
      <c r="AJ32" s="197"/>
      <c r="AK32" s="198"/>
      <c r="AL32" s="198"/>
      <c r="AM32" s="198"/>
      <c r="AN32" s="198"/>
      <c r="AO32" s="356"/>
      <c r="AP32" s="356"/>
      <c r="AQ32" s="356"/>
      <c r="AR32" s="356"/>
      <c r="AS32" s="356"/>
      <c r="AT32" s="356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</row>
    <row r="33" spans="1:36" x14ac:dyDescent="0.2">
      <c r="A33" s="125"/>
      <c r="B33" s="200"/>
      <c r="C33" s="201"/>
      <c r="D33" s="200"/>
      <c r="Q33" s="204"/>
      <c r="R33" s="204"/>
      <c r="S33" s="204"/>
      <c r="T33" s="204"/>
      <c r="Z33" s="205"/>
    </row>
    <row r="34" spans="1:36" x14ac:dyDescent="0.2">
      <c r="A34" s="125"/>
      <c r="O34" s="207"/>
    </row>
    <row r="35" spans="1:36" x14ac:dyDescent="0.2">
      <c r="A35" s="125"/>
      <c r="Y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</row>
    <row r="36" spans="1:36" x14ac:dyDescent="0.2">
      <c r="A36" s="125"/>
      <c r="Q36" s="207"/>
    </row>
    <row r="38" spans="1:36" x14ac:dyDescent="0.2">
      <c r="A38" s="125"/>
      <c r="N38" s="206"/>
      <c r="AE38" s="204"/>
      <c r="AF38" s="204"/>
      <c r="AG38" s="204"/>
      <c r="AH38" s="204"/>
    </row>
    <row r="39" spans="1:36" x14ac:dyDescent="0.2">
      <c r="A39" s="125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</row>
  </sheetData>
  <mergeCells count="40">
    <mergeCell ref="AW3:AW5"/>
    <mergeCell ref="Q4:R4"/>
    <mergeCell ref="AI4:AJ4"/>
    <mergeCell ref="AO3:AO5"/>
    <mergeCell ref="AP3:AP5"/>
    <mergeCell ref="AQ3:AQ5"/>
    <mergeCell ref="AR3:AR5"/>
    <mergeCell ref="AS3:AS5"/>
    <mergeCell ref="AT3:AT5"/>
    <mergeCell ref="AD3:AD5"/>
    <mergeCell ref="AE3:AE5"/>
    <mergeCell ref="AF3:AF5"/>
    <mergeCell ref="O4:P4"/>
    <mergeCell ref="AO32:AT32"/>
    <mergeCell ref="N39:AJ39"/>
    <mergeCell ref="AU3:AU5"/>
    <mergeCell ref="AV3:AV5"/>
    <mergeCell ref="AN3:AN5"/>
    <mergeCell ref="X3:X5"/>
    <mergeCell ref="Y3:Y5"/>
    <mergeCell ref="Z3:Z5"/>
    <mergeCell ref="AA3:AA5"/>
    <mergeCell ref="AB3:AB5"/>
    <mergeCell ref="AC3:AC5"/>
    <mergeCell ref="F1:M1"/>
    <mergeCell ref="O1:V2"/>
    <mergeCell ref="G2:L2"/>
    <mergeCell ref="X2:AH2"/>
    <mergeCell ref="A3:A5"/>
    <mergeCell ref="B3:C4"/>
    <mergeCell ref="D3:T3"/>
    <mergeCell ref="U3:U5"/>
    <mergeCell ref="V3:V5"/>
    <mergeCell ref="W3:W5"/>
    <mergeCell ref="AG3:AG5"/>
    <mergeCell ref="AH3:AH5"/>
    <mergeCell ref="D4:E4"/>
    <mergeCell ref="F4:J4"/>
    <mergeCell ref="K4:L4"/>
    <mergeCell ref="M4:N4"/>
  </mergeCells>
  <pageMargins left="0.7" right="0.7" top="0.75" bottom="0.75" header="0.3" footer="0.3"/>
  <pageSetup paperSize="9" scale="60" fitToWidth="2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3</vt:i4>
      </vt:variant>
    </vt:vector>
  </HeadingPairs>
  <TitlesOfParts>
    <vt:vector size="21" baseType="lpstr">
      <vt:lpstr>15.04.2024 г.</vt:lpstr>
      <vt:lpstr>!6.04.2024 г.</vt:lpstr>
      <vt:lpstr>17.04.2024 г.</vt:lpstr>
      <vt:lpstr>18.04.2024 г.</vt:lpstr>
      <vt:lpstr>19.04.2024 Г.</vt:lpstr>
      <vt:lpstr>22.04.2024 г.</vt:lpstr>
      <vt:lpstr>23.04.2024</vt:lpstr>
      <vt:lpstr>24.04.2024</vt:lpstr>
      <vt:lpstr>25.04.2024</vt:lpstr>
      <vt:lpstr>26.04.2024</vt:lpstr>
      <vt:lpstr>27.04.2024 г.</vt:lpstr>
      <vt:lpstr>02.05.2024</vt:lpstr>
      <vt:lpstr>03.05.2024</vt:lpstr>
      <vt:lpstr>06.05.2024 г.</vt:lpstr>
      <vt:lpstr>07.05.2024 г.</vt:lpstr>
      <vt:lpstr>08.05.2024 г.</vt:lpstr>
      <vt:lpstr>13.05.2024 г.</vt:lpstr>
      <vt:lpstr>Лист1</vt:lpstr>
      <vt:lpstr>'02.05.2024'!Область_печати</vt:lpstr>
      <vt:lpstr>'03.05.2024'!Область_печати</vt:lpstr>
      <vt:lpstr>'25.04.2024'!Область_печати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Коробицына Надежда Иринеевна</dc:creator>
  <cp:lastModifiedBy>Коробицына Надежда Иринеевна</cp:lastModifiedBy>
  <cp:lastPrinted>2024-05-13T06:32:20Z</cp:lastPrinted>
  <dcterms:created xsi:type="dcterms:W3CDTF">2024-04-08T07:07:19Z</dcterms:created>
  <dcterms:modified xsi:type="dcterms:W3CDTF">2024-05-13T06:34:22Z</dcterms:modified>
</cp:coreProperties>
</file>