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F8785C20-961D-4ADE-9001-E4F55F9C52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8" i="1" l="1"/>
  <c r="K28" i="1"/>
  <c r="I28" i="1"/>
  <c r="E28" i="1"/>
  <c r="F28" i="1" s="1"/>
  <c r="C28" i="1"/>
  <c r="N27" i="1"/>
  <c r="K27" i="1"/>
  <c r="I27" i="1"/>
  <c r="E27" i="1"/>
  <c r="G27" i="1" s="1"/>
  <c r="C27" i="1"/>
  <c r="N26" i="1"/>
  <c r="K26" i="1"/>
  <c r="I26" i="1"/>
  <c r="F26" i="1"/>
  <c r="E26" i="1"/>
  <c r="G26" i="1" s="1"/>
  <c r="C26" i="1"/>
  <c r="M25" i="1"/>
  <c r="M29" i="1" s="1"/>
  <c r="D32" i="1" s="1"/>
  <c r="L25" i="1"/>
  <c r="L29" i="1" s="1"/>
  <c r="D31" i="1" s="1"/>
  <c r="J25" i="1"/>
  <c r="J29" i="1" s="1"/>
  <c r="I29" i="1" s="1"/>
  <c r="D25" i="1"/>
  <c r="K25" i="1" s="1"/>
  <c r="B25" i="1"/>
  <c r="B29" i="1" s="1"/>
  <c r="N24" i="1"/>
  <c r="K24" i="1"/>
  <c r="I24" i="1"/>
  <c r="E24" i="1"/>
  <c r="G24" i="1" s="1"/>
  <c r="C24" i="1"/>
  <c r="N23" i="1"/>
  <c r="K23" i="1"/>
  <c r="I23" i="1"/>
  <c r="F23" i="1"/>
  <c r="E23" i="1"/>
  <c r="G23" i="1" s="1"/>
  <c r="C23" i="1"/>
  <c r="N22" i="1"/>
  <c r="K22" i="1"/>
  <c r="I22" i="1"/>
  <c r="E22" i="1"/>
  <c r="G22" i="1" s="1"/>
  <c r="C22" i="1"/>
  <c r="N21" i="1"/>
  <c r="K21" i="1"/>
  <c r="I21" i="1"/>
  <c r="F21" i="1"/>
  <c r="E21" i="1"/>
  <c r="G21" i="1" s="1"/>
  <c r="C21" i="1"/>
  <c r="N20" i="1"/>
  <c r="K20" i="1"/>
  <c r="I20" i="1"/>
  <c r="E20" i="1"/>
  <c r="G20" i="1" s="1"/>
  <c r="C20" i="1"/>
  <c r="N19" i="1"/>
  <c r="K19" i="1"/>
  <c r="I19" i="1"/>
  <c r="F19" i="1"/>
  <c r="E19" i="1"/>
  <c r="G19" i="1" s="1"/>
  <c r="C19" i="1"/>
  <c r="N18" i="1"/>
  <c r="K18" i="1"/>
  <c r="I18" i="1"/>
  <c r="E18" i="1"/>
  <c r="G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G16" i="1" s="1"/>
  <c r="C16" i="1"/>
  <c r="N15" i="1"/>
  <c r="K15" i="1"/>
  <c r="I15" i="1"/>
  <c r="F15" i="1"/>
  <c r="E15" i="1"/>
  <c r="G15" i="1" s="1"/>
  <c r="C15" i="1"/>
  <c r="N14" i="1"/>
  <c r="K14" i="1"/>
  <c r="I14" i="1"/>
  <c r="F14" i="1"/>
  <c r="E14" i="1"/>
  <c r="G14" i="1" s="1"/>
  <c r="C14" i="1"/>
  <c r="N13" i="1"/>
  <c r="K13" i="1"/>
  <c r="I13" i="1"/>
  <c r="E13" i="1"/>
  <c r="F13" i="1" s="1"/>
  <c r="C13" i="1"/>
  <c r="N12" i="1"/>
  <c r="K12" i="1"/>
  <c r="I12" i="1"/>
  <c r="F12" i="1"/>
  <c r="E12" i="1"/>
  <c r="G12" i="1" s="1"/>
  <c r="C12" i="1"/>
  <c r="N11" i="1"/>
  <c r="K11" i="1"/>
  <c r="I11" i="1"/>
  <c r="E11" i="1"/>
  <c r="F11" i="1" s="1"/>
  <c r="C11" i="1"/>
  <c r="N10" i="1"/>
  <c r="K10" i="1"/>
  <c r="I10" i="1"/>
  <c r="F10" i="1"/>
  <c r="E10" i="1"/>
  <c r="G10" i="1" s="1"/>
  <c r="C10" i="1"/>
  <c r="C29" i="1" l="1"/>
  <c r="G11" i="1"/>
  <c r="F16" i="1"/>
  <c r="F18" i="1"/>
  <c r="F20" i="1"/>
  <c r="F22" i="1"/>
  <c r="F24" i="1"/>
  <c r="C25" i="1"/>
  <c r="E25" i="1"/>
  <c r="N25" i="1"/>
  <c r="F27" i="1"/>
  <c r="G28" i="1"/>
  <c r="D29" i="1"/>
  <c r="G13" i="1"/>
  <c r="I25" i="1"/>
  <c r="N29" i="1" l="1"/>
  <c r="D35" i="1" s="1"/>
  <c r="K29" i="1"/>
  <c r="D34" i="1" s="1"/>
  <c r="F25" i="1"/>
  <c r="G25" i="1"/>
  <c r="E29" i="1"/>
  <c r="G29" i="1" l="1"/>
  <c r="F29" i="1"/>
</calcChain>
</file>

<file path=xl/sharedStrings.xml><?xml version="1.0" encoding="utf-8"?>
<sst xmlns="http://schemas.openxmlformats.org/spreadsheetml/2006/main" count="41" uniqueCount="41">
  <si>
    <t>Молоко 20.03.2024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</si>
  <si>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</si>
  <si>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</si>
  <si>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</si>
  <si>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</si>
  <si>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</si>
  <si>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</si>
  <si>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</si>
  <si>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</si>
  <si>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2023 году голов</t>
  </si>
  <si>
    <t>Кол-во коров в 2023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</si>
  <si>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</si>
  <si>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</si>
  <si>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</si>
  <si>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</si>
  <si>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</si>
  <si>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</si>
  <si>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</si>
  <si>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</si>
  <si>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</si>
  <si>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</si>
  <si>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</si>
  <si>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</si>
  <si>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</si>
  <si>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</si>
  <si>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</si>
  <si>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</si>
  <si>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</si>
  <si>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</si>
  <si>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</si>
  <si>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</si>
  <si>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ИТОГО</t>
  </si>
  <si>
    <t>КФХ "Оганесян Г.А."</t>
  </si>
  <si>
    <t>КФХ "Халмурзаева Н.У."Снасудово</t>
  </si>
  <si>
    <t>КФХ "Халмурзаев Н.У"Старое село</t>
  </si>
  <si>
    <t>Всего с кр.хозяйствами</t>
  </si>
  <si>
    <t>всего коров в 2023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</si>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</sst>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7" xfId="0" applyFont="1" applyFill="1" applyBorder="1"/>
    <xf numFmtId="0" fontId="1" fillId="6" borderId="8" xfId="0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0" borderId="2" xfId="0" applyFont="1" applyBorder="1"/>
    <xf numFmtId="3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P14" sqref="P14"/>
    </sheetView>
  </sheetViews>
  <sheetFormatPr defaultRowHeight="15" x14ac:dyDescent="0.25"/>
  <cols>
    <col min="1" max="1" width="37" customWidth="1"/>
    <col min="2" max="2" width="10.28515625" customWidth="1"/>
    <col min="3" max="3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x14ac:dyDescent="0.25">
      <c r="A10" s="18" t="s">
        <v>16</v>
      </c>
      <c r="B10" s="19">
        <v>129108</v>
      </c>
      <c r="C10" s="20">
        <f t="shared" ref="C10:C29" si="0">B10/J10*100</f>
        <v>101.16675416669932</v>
      </c>
      <c r="D10" s="21">
        <v>999</v>
      </c>
      <c r="E10" s="20">
        <f>B10/D10</f>
        <v>129.23723723723722</v>
      </c>
      <c r="F10" s="20">
        <f t="shared" ref="F10:F29" si="1">E10-H10</f>
        <v>-0.76276276276277599</v>
      </c>
      <c r="G10" s="20">
        <f t="shared" ref="G10:G29" si="2">E10-I10</f>
        <v>-0.85348651403697318</v>
      </c>
      <c r="H10" s="20">
        <v>130</v>
      </c>
      <c r="I10" s="20">
        <f>J10/L10</f>
        <v>130.0907237512742</v>
      </c>
      <c r="J10" s="19">
        <v>127619</v>
      </c>
      <c r="K10" s="21">
        <f t="shared" ref="K10:K29" si="3">D10-L10</f>
        <v>18</v>
      </c>
      <c r="L10" s="21">
        <v>981</v>
      </c>
      <c r="M10" s="21">
        <v>999</v>
      </c>
      <c r="N10" s="21">
        <f t="shared" ref="N10:N29" si="4">D10-M10</f>
        <v>0</v>
      </c>
    </row>
    <row r="11" spans="1:14" x14ac:dyDescent="0.25">
      <c r="A11" s="18" t="s">
        <v>17</v>
      </c>
      <c r="B11" s="19">
        <v>161800</v>
      </c>
      <c r="C11" s="20">
        <f t="shared" si="0"/>
        <v>100.50438542003131</v>
      </c>
      <c r="D11" s="21">
        <v>1176</v>
      </c>
      <c r="E11" s="20">
        <f t="shared" ref="E11:E29" si="5">B11/D11</f>
        <v>137.58503401360545</v>
      </c>
      <c r="F11" s="20">
        <f t="shared" si="1"/>
        <v>-3.0149659863945431</v>
      </c>
      <c r="G11" s="20">
        <f t="shared" si="2"/>
        <v>-5.2614611061815992</v>
      </c>
      <c r="H11" s="20">
        <v>140.6</v>
      </c>
      <c r="I11" s="20">
        <f t="shared" ref="I11:I29" si="6">J11/L11</f>
        <v>142.84649511978705</v>
      </c>
      <c r="J11" s="19">
        <v>160988</v>
      </c>
      <c r="K11" s="21">
        <f t="shared" si="3"/>
        <v>49</v>
      </c>
      <c r="L11" s="21">
        <v>1127</v>
      </c>
      <c r="M11" s="21">
        <v>1176</v>
      </c>
      <c r="N11" s="21">
        <f t="shared" si="4"/>
        <v>0</v>
      </c>
    </row>
    <row r="12" spans="1:14" x14ac:dyDescent="0.25">
      <c r="A12" s="18" t="s">
        <v>18</v>
      </c>
      <c r="B12" s="19">
        <v>126359</v>
      </c>
      <c r="C12" s="20">
        <f t="shared" si="0"/>
        <v>97.646149685097171</v>
      </c>
      <c r="D12" s="21">
        <v>759</v>
      </c>
      <c r="E12" s="20">
        <f>B12/D12</f>
        <v>166.48089591567853</v>
      </c>
      <c r="F12" s="20">
        <f t="shared" si="1"/>
        <v>-4.5191040843214694</v>
      </c>
      <c r="G12" s="20">
        <f t="shared" si="2"/>
        <v>0.15056172544717583</v>
      </c>
      <c r="H12" s="20">
        <v>171</v>
      </c>
      <c r="I12" s="20">
        <f t="shared" si="6"/>
        <v>166.33033419023135</v>
      </c>
      <c r="J12" s="19">
        <v>129405</v>
      </c>
      <c r="K12" s="21">
        <f t="shared" si="3"/>
        <v>-19</v>
      </c>
      <c r="L12" s="21">
        <v>778</v>
      </c>
      <c r="M12" s="21">
        <v>759</v>
      </c>
      <c r="N12" s="21">
        <f t="shared" si="4"/>
        <v>0</v>
      </c>
    </row>
    <row r="13" spans="1:14" x14ac:dyDescent="0.25">
      <c r="A13" s="18" t="s">
        <v>19</v>
      </c>
      <c r="B13" s="19">
        <v>127645</v>
      </c>
      <c r="C13" s="20">
        <f t="shared" si="0"/>
        <v>112.7008652657602</v>
      </c>
      <c r="D13" s="21">
        <v>1053</v>
      </c>
      <c r="E13" s="20">
        <f t="shared" si="5"/>
        <v>121.22032288698955</v>
      </c>
      <c r="F13" s="20">
        <f t="shared" si="1"/>
        <v>-0.77967711301045028</v>
      </c>
      <c r="G13" s="20">
        <f t="shared" si="2"/>
        <v>14.270370101342706</v>
      </c>
      <c r="H13" s="20">
        <v>122</v>
      </c>
      <c r="I13" s="20">
        <f t="shared" si="6"/>
        <v>106.94995278564684</v>
      </c>
      <c r="J13" s="19">
        <v>113260</v>
      </c>
      <c r="K13" s="21">
        <f t="shared" si="3"/>
        <v>-6</v>
      </c>
      <c r="L13" s="21">
        <v>1059</v>
      </c>
      <c r="M13" s="21">
        <v>1050</v>
      </c>
      <c r="N13" s="21">
        <f t="shared" si="4"/>
        <v>3</v>
      </c>
    </row>
    <row r="14" spans="1:14" x14ac:dyDescent="0.25">
      <c r="A14" s="18" t="s">
        <v>20</v>
      </c>
      <c r="B14" s="19">
        <v>161744</v>
      </c>
      <c r="C14" s="20">
        <f>B14/J14*100</f>
        <v>108.90971773324713</v>
      </c>
      <c r="D14" s="21">
        <v>1200</v>
      </c>
      <c r="E14" s="20">
        <f t="shared" si="5"/>
        <v>134.78666666666666</v>
      </c>
      <c r="F14" s="20">
        <f t="shared" si="1"/>
        <v>1.6866666666666674</v>
      </c>
      <c r="G14" s="20">
        <f t="shared" si="2"/>
        <v>11.026666666666657</v>
      </c>
      <c r="H14" s="20">
        <v>133.1</v>
      </c>
      <c r="I14" s="20">
        <f t="shared" si="6"/>
        <v>123.76</v>
      </c>
      <c r="J14" s="19">
        <v>148512</v>
      </c>
      <c r="K14" s="21">
        <f t="shared" si="3"/>
        <v>0</v>
      </c>
      <c r="L14" s="21">
        <v>1200</v>
      </c>
      <c r="M14" s="21">
        <v>1200</v>
      </c>
      <c r="N14" s="21">
        <f t="shared" si="4"/>
        <v>0</v>
      </c>
    </row>
    <row r="15" spans="1:14" x14ac:dyDescent="0.25">
      <c r="A15" s="18" t="s">
        <v>21</v>
      </c>
      <c r="B15" s="19">
        <v>305973</v>
      </c>
      <c r="C15" s="20">
        <f t="shared" si="0"/>
        <v>107.02809910417272</v>
      </c>
      <c r="D15" s="21">
        <v>2495</v>
      </c>
      <c r="E15" s="20">
        <f t="shared" si="5"/>
        <v>122.63446893787575</v>
      </c>
      <c r="F15" s="20">
        <f t="shared" si="1"/>
        <v>0.23446893787574652</v>
      </c>
      <c r="G15" s="20">
        <f t="shared" si="2"/>
        <v>2.6172565113434274</v>
      </c>
      <c r="H15" s="20">
        <v>122.4</v>
      </c>
      <c r="I15" s="20">
        <f t="shared" si="6"/>
        <v>120.01721242653232</v>
      </c>
      <c r="J15" s="19">
        <v>285881</v>
      </c>
      <c r="K15" s="21">
        <f t="shared" si="3"/>
        <v>113</v>
      </c>
      <c r="L15" s="21">
        <v>2382</v>
      </c>
      <c r="M15" s="21">
        <v>2495</v>
      </c>
      <c r="N15" s="21">
        <f t="shared" si="4"/>
        <v>0</v>
      </c>
    </row>
    <row r="16" spans="1:14" x14ac:dyDescent="0.25">
      <c r="A16" s="18" t="s">
        <v>22</v>
      </c>
      <c r="B16" s="19">
        <v>49715</v>
      </c>
      <c r="C16" s="20">
        <f t="shared" si="0"/>
        <v>99.86942547207714</v>
      </c>
      <c r="D16" s="21">
        <v>420</v>
      </c>
      <c r="E16" s="20">
        <f t="shared" si="5"/>
        <v>118.36904761904762</v>
      </c>
      <c r="F16" s="20">
        <f t="shared" si="1"/>
        <v>-1.5309523809523853</v>
      </c>
      <c r="G16" s="20">
        <f t="shared" si="2"/>
        <v>-0.15476190476189799</v>
      </c>
      <c r="H16" s="20">
        <v>119.9</v>
      </c>
      <c r="I16" s="20">
        <f t="shared" si="6"/>
        <v>118.52380952380952</v>
      </c>
      <c r="J16" s="19">
        <v>49780</v>
      </c>
      <c r="K16" s="21">
        <f t="shared" si="3"/>
        <v>0</v>
      </c>
      <c r="L16" s="21">
        <v>420</v>
      </c>
      <c r="M16" s="21">
        <v>420</v>
      </c>
      <c r="N16" s="21">
        <f t="shared" si="4"/>
        <v>0</v>
      </c>
    </row>
    <row r="17" spans="1:14" x14ac:dyDescent="0.25">
      <c r="A17" s="18" t="s">
        <v>23</v>
      </c>
      <c r="B17" s="19">
        <v>245265</v>
      </c>
      <c r="C17" s="20">
        <f t="shared" si="0"/>
        <v>99.958429617674753</v>
      </c>
      <c r="D17" s="21">
        <v>1723</v>
      </c>
      <c r="E17" s="20">
        <f t="shared" si="5"/>
        <v>142.3476494486361</v>
      </c>
      <c r="F17" s="20">
        <f t="shared" si="1"/>
        <v>-4.6523505513638952</v>
      </c>
      <c r="G17" s="20">
        <f t="shared" si="2"/>
        <v>0.35285778196944761</v>
      </c>
      <c r="H17" s="20">
        <v>147</v>
      </c>
      <c r="I17" s="20">
        <f t="shared" si="6"/>
        <v>141.99479166666666</v>
      </c>
      <c r="J17" s="19">
        <v>245367</v>
      </c>
      <c r="K17" s="21">
        <f t="shared" si="3"/>
        <v>-5</v>
      </c>
      <c r="L17" s="21">
        <v>1728</v>
      </c>
      <c r="M17" s="21">
        <v>1723</v>
      </c>
      <c r="N17" s="21">
        <f t="shared" si="4"/>
        <v>0</v>
      </c>
    </row>
    <row r="18" spans="1:14" x14ac:dyDescent="0.25">
      <c r="A18" s="18" t="s">
        <v>24</v>
      </c>
      <c r="B18" s="19">
        <v>178263</v>
      </c>
      <c r="C18" s="20">
        <f t="shared" si="0"/>
        <v>105.44362948065775</v>
      </c>
      <c r="D18" s="21">
        <v>1665</v>
      </c>
      <c r="E18" s="20">
        <f t="shared" si="5"/>
        <v>107.06486486486486</v>
      </c>
      <c r="F18" s="20">
        <f t="shared" si="1"/>
        <v>-3.5135135135135442E-2</v>
      </c>
      <c r="G18" s="20">
        <f t="shared" si="2"/>
        <v>2.7068401735068335</v>
      </c>
      <c r="H18" s="20">
        <v>107.1</v>
      </c>
      <c r="I18" s="20">
        <f t="shared" si="6"/>
        <v>104.35802469135803</v>
      </c>
      <c r="J18" s="19">
        <v>169060</v>
      </c>
      <c r="K18" s="21">
        <f t="shared" si="3"/>
        <v>45</v>
      </c>
      <c r="L18" s="21">
        <v>1620</v>
      </c>
      <c r="M18" s="21">
        <v>1665</v>
      </c>
      <c r="N18" s="21">
        <f t="shared" si="4"/>
        <v>0</v>
      </c>
    </row>
    <row r="19" spans="1:14" x14ac:dyDescent="0.25">
      <c r="A19" s="22" t="s">
        <v>25</v>
      </c>
      <c r="B19" s="23">
        <v>65734</v>
      </c>
      <c r="C19" s="24">
        <f>B19/J19*100</f>
        <v>112.5717123627832</v>
      </c>
      <c r="D19" s="25">
        <v>667</v>
      </c>
      <c r="E19" s="24">
        <f t="shared" si="5"/>
        <v>98.551724137931032</v>
      </c>
      <c r="F19" s="24">
        <f t="shared" si="1"/>
        <v>1.3517241379310292</v>
      </c>
      <c r="G19" s="24">
        <f>E19-I19</f>
        <v>10.211330794511966</v>
      </c>
      <c r="H19" s="24">
        <v>97.2</v>
      </c>
      <c r="I19" s="20">
        <f t="shared" si="6"/>
        <v>88.340393343419066</v>
      </c>
      <c r="J19" s="23">
        <v>58393</v>
      </c>
      <c r="K19" s="25">
        <f t="shared" si="3"/>
        <v>6</v>
      </c>
      <c r="L19" s="25">
        <v>661</v>
      </c>
      <c r="M19" s="25">
        <v>664</v>
      </c>
      <c r="N19" s="25">
        <f t="shared" si="4"/>
        <v>3</v>
      </c>
    </row>
    <row r="20" spans="1:14" x14ac:dyDescent="0.25">
      <c r="A20" s="18" t="s">
        <v>26</v>
      </c>
      <c r="B20" s="19">
        <v>135040</v>
      </c>
      <c r="C20" s="20">
        <f t="shared" si="0"/>
        <v>99.411071849234389</v>
      </c>
      <c r="D20" s="21">
        <v>805</v>
      </c>
      <c r="E20" s="20">
        <f t="shared" si="5"/>
        <v>167.75155279503105</v>
      </c>
      <c r="F20" s="20">
        <f t="shared" si="1"/>
        <v>-3.5484472049689657</v>
      </c>
      <c r="G20" s="20">
        <f t="shared" si="2"/>
        <v>-0.99378881987578893</v>
      </c>
      <c r="H20" s="20">
        <v>171.3</v>
      </c>
      <c r="I20" s="20">
        <f t="shared" si="6"/>
        <v>168.74534161490683</v>
      </c>
      <c r="J20" s="19">
        <v>135840</v>
      </c>
      <c r="K20" s="21">
        <f t="shared" si="3"/>
        <v>0</v>
      </c>
      <c r="L20" s="21">
        <v>805</v>
      </c>
      <c r="M20" s="21">
        <v>805</v>
      </c>
      <c r="N20" s="21">
        <f t="shared" si="4"/>
        <v>0</v>
      </c>
    </row>
    <row r="21" spans="1:14" hidden="1" x14ac:dyDescent="0.25">
      <c r="A21" s="18" t="s">
        <v>27</v>
      </c>
      <c r="B21" s="19"/>
      <c r="C21" s="20" t="e">
        <f t="shared" si="0"/>
        <v>#DIV/0!</v>
      </c>
      <c r="D21" s="21"/>
      <c r="E21" s="20" t="e">
        <f t="shared" si="5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6"/>
        <v>#DIV/0!</v>
      </c>
      <c r="J21" s="19"/>
      <c r="K21" s="21">
        <f t="shared" si="3"/>
        <v>0</v>
      </c>
      <c r="L21" s="21"/>
      <c r="M21" s="21"/>
      <c r="N21" s="21">
        <f t="shared" si="4"/>
        <v>0</v>
      </c>
    </row>
    <row r="22" spans="1:14" x14ac:dyDescent="0.25">
      <c r="A22" s="18" t="s">
        <v>28</v>
      </c>
      <c r="B22" s="19">
        <v>553661</v>
      </c>
      <c r="C22" s="20">
        <f t="shared" si="0"/>
        <v>102.48293835967621</v>
      </c>
      <c r="D22" s="21">
        <v>4000</v>
      </c>
      <c r="E22" s="20">
        <f t="shared" si="5"/>
        <v>138.41524999999999</v>
      </c>
      <c r="F22" s="20">
        <f t="shared" si="1"/>
        <v>0.51524999999998045</v>
      </c>
      <c r="G22" s="20">
        <f t="shared" si="2"/>
        <v>-5.4204794994675467</v>
      </c>
      <c r="H22" s="20">
        <v>137.9</v>
      </c>
      <c r="I22" s="20">
        <f t="shared" si="6"/>
        <v>143.83572949946753</v>
      </c>
      <c r="J22" s="19">
        <v>540247</v>
      </c>
      <c r="K22" s="21">
        <f t="shared" si="3"/>
        <v>244</v>
      </c>
      <c r="L22" s="21">
        <v>3756</v>
      </c>
      <c r="M22" s="21">
        <v>4000</v>
      </c>
      <c r="N22" s="21">
        <f t="shared" si="4"/>
        <v>0</v>
      </c>
    </row>
    <row r="23" spans="1:14" hidden="1" x14ac:dyDescent="0.25">
      <c r="A23" s="18" t="s">
        <v>29</v>
      </c>
      <c r="B23" s="19"/>
      <c r="C23" s="20" t="e">
        <f t="shared" si="0"/>
        <v>#DIV/0!</v>
      </c>
      <c r="D23" s="21"/>
      <c r="E23" s="20" t="e">
        <f t="shared" si="5"/>
        <v>#DIV/0!</v>
      </c>
      <c r="F23" s="20" t="e">
        <f t="shared" si="1"/>
        <v>#DIV/0!</v>
      </c>
      <c r="G23" s="20" t="e">
        <f t="shared" si="2"/>
        <v>#DIV/0!</v>
      </c>
      <c r="H23" s="20"/>
      <c r="I23" s="20" t="e">
        <f t="shared" si="6"/>
        <v>#DIV/0!</v>
      </c>
      <c r="J23" s="19"/>
      <c r="K23" s="21">
        <f t="shared" si="3"/>
        <v>0</v>
      </c>
      <c r="L23" s="21"/>
      <c r="M23" s="21"/>
      <c r="N23" s="21">
        <f t="shared" si="4"/>
        <v>0</v>
      </c>
    </row>
    <row r="24" spans="1:14" ht="15.75" thickBot="1" x14ac:dyDescent="0.3">
      <c r="A24" s="18" t="s">
        <v>30</v>
      </c>
      <c r="B24" s="26"/>
      <c r="C24" s="27">
        <f t="shared" si="0"/>
        <v>0</v>
      </c>
      <c r="D24" s="28"/>
      <c r="E24" s="20" t="e">
        <f t="shared" si="5"/>
        <v>#DIV/0!</v>
      </c>
      <c r="F24" s="20" t="e">
        <f t="shared" si="1"/>
        <v>#DIV/0!</v>
      </c>
      <c r="G24" s="20" t="e">
        <f t="shared" si="2"/>
        <v>#DIV/0!</v>
      </c>
      <c r="H24" s="27"/>
      <c r="I24" s="20">
        <f t="shared" si="6"/>
        <v>93.220338983050851</v>
      </c>
      <c r="J24" s="19">
        <v>16500</v>
      </c>
      <c r="K24" s="21">
        <f t="shared" si="3"/>
        <v>-177</v>
      </c>
      <c r="L24" s="21">
        <v>177</v>
      </c>
      <c r="M24" s="28"/>
      <c r="N24" s="21">
        <f t="shared" si="4"/>
        <v>0</v>
      </c>
    </row>
    <row r="25" spans="1:14" ht="16.5" thickBot="1" x14ac:dyDescent="0.3">
      <c r="A25" s="29" t="s">
        <v>31</v>
      </c>
      <c r="B25" s="30">
        <f>SUM(B10:B24)</f>
        <v>2240307</v>
      </c>
      <c r="C25" s="31">
        <f t="shared" si="0"/>
        <v>102.7262280980094</v>
      </c>
      <c r="D25" s="30">
        <f>SUM(D10:D24)</f>
        <v>16962</v>
      </c>
      <c r="E25" s="31">
        <f t="shared" si="5"/>
        <v>132.07799787760877</v>
      </c>
      <c r="F25" s="31">
        <f t="shared" si="1"/>
        <v>-0.82200212239123971</v>
      </c>
      <c r="G25" s="31">
        <f t="shared" si="2"/>
        <v>1.4411223534683586</v>
      </c>
      <c r="H25" s="32">
        <v>132.9</v>
      </c>
      <c r="I25" s="27">
        <f t="shared" si="6"/>
        <v>130.63687552414041</v>
      </c>
      <c r="J25" s="33">
        <f>SUM(J10:J24)</f>
        <v>2180852</v>
      </c>
      <c r="K25" s="34">
        <f t="shared" si="3"/>
        <v>268</v>
      </c>
      <c r="L25" s="35">
        <f>SUM(L10:L24)</f>
        <v>16694</v>
      </c>
      <c r="M25" s="35">
        <f>SUM(M10:M24)</f>
        <v>16956</v>
      </c>
      <c r="N25" s="36">
        <f t="shared" si="4"/>
        <v>6</v>
      </c>
    </row>
    <row r="26" spans="1:14" ht="15.75" thickBot="1" x14ac:dyDescent="0.3">
      <c r="A26" s="37" t="s">
        <v>32</v>
      </c>
      <c r="B26" s="38">
        <v>62950</v>
      </c>
      <c r="C26" s="39">
        <f t="shared" si="0"/>
        <v>100.4948914431673</v>
      </c>
      <c r="D26" s="40">
        <v>580</v>
      </c>
      <c r="E26" s="41">
        <f t="shared" si="5"/>
        <v>108.53448275862068</v>
      </c>
      <c r="F26" s="39">
        <f t="shared" si="1"/>
        <v>3.4482758620683285E-2</v>
      </c>
      <c r="G26" s="39">
        <f t="shared" si="2"/>
        <v>0.53448275862068328</v>
      </c>
      <c r="H26" s="39">
        <v>108.5</v>
      </c>
      <c r="I26" s="20">
        <f t="shared" si="6"/>
        <v>108</v>
      </c>
      <c r="J26" s="38">
        <v>62640</v>
      </c>
      <c r="K26" s="42">
        <f t="shared" si="3"/>
        <v>0</v>
      </c>
      <c r="L26" s="40">
        <v>580</v>
      </c>
      <c r="M26" s="40">
        <v>580</v>
      </c>
      <c r="N26" s="43">
        <f t="shared" si="4"/>
        <v>0</v>
      </c>
    </row>
    <row r="27" spans="1:14" ht="15.75" thickBot="1" x14ac:dyDescent="0.3">
      <c r="A27" s="44" t="s">
        <v>33</v>
      </c>
      <c r="B27" s="45">
        <v>15000</v>
      </c>
      <c r="C27" s="39">
        <f t="shared" si="0"/>
        <v>79.47019867549669</v>
      </c>
      <c r="D27" s="46">
        <v>117</v>
      </c>
      <c r="E27" s="41">
        <f t="shared" si="5"/>
        <v>128.2051282051282</v>
      </c>
      <c r="F27" s="47">
        <f t="shared" si="1"/>
        <v>-8.594871794871807</v>
      </c>
      <c r="G27" s="41">
        <f t="shared" si="2"/>
        <v>38.324175824175825</v>
      </c>
      <c r="H27" s="47">
        <v>136.80000000000001</v>
      </c>
      <c r="I27" s="20">
        <f t="shared" si="6"/>
        <v>89.88095238095238</v>
      </c>
      <c r="J27" s="45">
        <v>18875</v>
      </c>
      <c r="K27" s="48">
        <f t="shared" si="3"/>
        <v>-93</v>
      </c>
      <c r="L27" s="46">
        <v>210</v>
      </c>
      <c r="M27" s="46">
        <v>117</v>
      </c>
      <c r="N27" s="43">
        <f t="shared" si="4"/>
        <v>0</v>
      </c>
    </row>
    <row r="28" spans="1:14" ht="15.75" thickBot="1" x14ac:dyDescent="0.3">
      <c r="A28" s="49" t="s">
        <v>34</v>
      </c>
      <c r="B28" s="50">
        <v>20158</v>
      </c>
      <c r="C28" s="51">
        <f t="shared" si="0"/>
        <v>64.608974358974365</v>
      </c>
      <c r="D28" s="52">
        <v>330</v>
      </c>
      <c r="E28" s="53">
        <f t="shared" si="5"/>
        <v>61.084848484848486</v>
      </c>
      <c r="F28" s="51">
        <f t="shared" si="1"/>
        <v>0.18484848484848726</v>
      </c>
      <c r="G28" s="51">
        <f t="shared" si="2"/>
        <v>-21.454834054834059</v>
      </c>
      <c r="H28" s="51">
        <v>60.9</v>
      </c>
      <c r="I28" s="20">
        <f t="shared" si="6"/>
        <v>82.539682539682545</v>
      </c>
      <c r="J28" s="50">
        <v>31200</v>
      </c>
      <c r="K28" s="54">
        <f t="shared" si="3"/>
        <v>-48</v>
      </c>
      <c r="L28" s="52">
        <v>378</v>
      </c>
      <c r="M28" s="52">
        <v>330</v>
      </c>
      <c r="N28" s="43">
        <f t="shared" si="4"/>
        <v>0</v>
      </c>
    </row>
    <row r="29" spans="1:14" ht="16.5" thickBot="1" x14ac:dyDescent="0.3">
      <c r="A29" s="29" t="s">
        <v>35</v>
      </c>
      <c r="B29" s="55">
        <f>B25+B26+B27+B28</f>
        <v>2338415</v>
      </c>
      <c r="C29" s="31">
        <f t="shared" si="0"/>
        <v>101.95538216236979</v>
      </c>
      <c r="D29" s="30">
        <f>D25+D26+D27+D28</f>
        <v>17989</v>
      </c>
      <c r="E29" s="31">
        <f t="shared" si="5"/>
        <v>129.99138362332536</v>
      </c>
      <c r="F29" s="31">
        <f t="shared" si="1"/>
        <v>-0.80861637667464947</v>
      </c>
      <c r="G29" s="31">
        <f t="shared" si="2"/>
        <v>1.5865577359667213</v>
      </c>
      <c r="H29" s="32">
        <v>130.80000000000001</v>
      </c>
      <c r="I29" s="27">
        <f t="shared" si="6"/>
        <v>128.40482588735864</v>
      </c>
      <c r="J29" s="56">
        <f>J25+J26+J27+J28</f>
        <v>2293567</v>
      </c>
      <c r="K29" s="57">
        <f t="shared" si="3"/>
        <v>127</v>
      </c>
      <c r="L29" s="33">
        <f>L25+L26+L27+L28</f>
        <v>17862</v>
      </c>
      <c r="M29" s="57">
        <f>M25+M26+M27+M28</f>
        <v>17983</v>
      </c>
      <c r="N29" s="57">
        <f t="shared" si="4"/>
        <v>6</v>
      </c>
    </row>
    <row r="30" spans="1:14" x14ac:dyDescent="0.25">
      <c r="I30" s="46">
        <v>2023</v>
      </c>
      <c r="J30" s="46">
        <v>2023</v>
      </c>
      <c r="L30" s="46">
        <v>2023</v>
      </c>
    </row>
    <row r="31" spans="1:14" x14ac:dyDescent="0.25">
      <c r="A31" t="s">
        <v>36</v>
      </c>
      <c r="D31">
        <f>L29</f>
        <v>17862</v>
      </c>
    </row>
    <row r="32" spans="1:14" x14ac:dyDescent="0.25">
      <c r="A32" t="s">
        <v>37</v>
      </c>
      <c r="D32">
        <f>M29</f>
        <v>17983</v>
      </c>
    </row>
    <row r="33" spans="1:4" x14ac:dyDescent="0.25">
      <c r="A33" t="s">
        <v>38</v>
      </c>
    </row>
    <row r="34" spans="1:4" x14ac:dyDescent="0.25">
      <c r="A34" t="s">
        <v>39</v>
      </c>
      <c r="D34">
        <f>K29</f>
        <v>127</v>
      </c>
    </row>
    <row r="35" spans="1:4" x14ac:dyDescent="0.25">
      <c r="A35" t="s">
        <v>40</v>
      </c>
      <c r="D35">
        <f>N29</f>
        <v>6</v>
      </c>
    </row>
    <row r="37" spans="1:4" x14ac:dyDescent="0.25">
      <c r="A37" s="58"/>
      <c r="B37" s="58"/>
      <c r="C37" s="58"/>
      <c r="D37" s="59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2024-03-20T08:10:40Z</dcterms:modified>
</cp:coreProperties>
</file>