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ei\Desktop\"/>
    </mc:Choice>
  </mc:AlternateContent>
  <xr:revisionPtr revIDLastSave="0" documentId="13_ncr:1_{3E3D5D71-C9B0-4544-B9FC-D017CDB2399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9" i="1" l="1"/>
  <c r="D31" i="1" s="1"/>
  <c r="J29" i="1"/>
  <c r="I29" i="1" s="1"/>
  <c r="N28" i="1"/>
  <c r="K28" i="1"/>
  <c r="I28" i="1"/>
  <c r="F28" i="1"/>
  <c r="E28" i="1"/>
  <c r="G28" i="1" s="1"/>
  <c r="C28" i="1"/>
  <c r="N27" i="1"/>
  <c r="K27" i="1"/>
  <c r="I27" i="1"/>
  <c r="E27" i="1"/>
  <c r="F27" i="1" s="1"/>
  <c r="C27" i="1"/>
  <c r="N26" i="1"/>
  <c r="K26" i="1"/>
  <c r="I26" i="1"/>
  <c r="F26" i="1"/>
  <c r="E26" i="1"/>
  <c r="G26" i="1" s="1"/>
  <c r="C26" i="1"/>
  <c r="M25" i="1"/>
  <c r="M29" i="1" s="1"/>
  <c r="D32" i="1" s="1"/>
  <c r="L25" i="1"/>
  <c r="J25" i="1"/>
  <c r="I25" i="1"/>
  <c r="D25" i="1"/>
  <c r="D29" i="1" s="1"/>
  <c r="B25" i="1"/>
  <c r="B29" i="1" s="1"/>
  <c r="N24" i="1"/>
  <c r="K24" i="1"/>
  <c r="I24" i="1"/>
  <c r="E24" i="1"/>
  <c r="F24" i="1" s="1"/>
  <c r="C24" i="1"/>
  <c r="N23" i="1"/>
  <c r="K23" i="1"/>
  <c r="I23" i="1"/>
  <c r="F23" i="1"/>
  <c r="E23" i="1"/>
  <c r="G23" i="1" s="1"/>
  <c r="C23" i="1"/>
  <c r="N22" i="1"/>
  <c r="K22" i="1"/>
  <c r="I22" i="1"/>
  <c r="E22" i="1"/>
  <c r="F22" i="1" s="1"/>
  <c r="C22" i="1"/>
  <c r="N21" i="1"/>
  <c r="K21" i="1"/>
  <c r="I21" i="1"/>
  <c r="F21" i="1"/>
  <c r="E21" i="1"/>
  <c r="G21" i="1" s="1"/>
  <c r="C21" i="1"/>
  <c r="N20" i="1"/>
  <c r="K20" i="1"/>
  <c r="I20" i="1"/>
  <c r="E20" i="1"/>
  <c r="F20" i="1" s="1"/>
  <c r="C20" i="1"/>
  <c r="N19" i="1"/>
  <c r="K19" i="1"/>
  <c r="I19" i="1"/>
  <c r="F19" i="1"/>
  <c r="E19" i="1"/>
  <c r="G19" i="1" s="1"/>
  <c r="C19" i="1"/>
  <c r="N18" i="1"/>
  <c r="K18" i="1"/>
  <c r="I18" i="1"/>
  <c r="E18" i="1"/>
  <c r="F18" i="1" s="1"/>
  <c r="C18" i="1"/>
  <c r="N17" i="1"/>
  <c r="K17" i="1"/>
  <c r="I17" i="1"/>
  <c r="F17" i="1"/>
  <c r="E17" i="1"/>
  <c r="G17" i="1" s="1"/>
  <c r="C17" i="1"/>
  <c r="N16" i="1"/>
  <c r="K16" i="1"/>
  <c r="I16" i="1"/>
  <c r="E16" i="1"/>
  <c r="F16" i="1" s="1"/>
  <c r="C16" i="1"/>
  <c r="N15" i="1"/>
  <c r="K15" i="1"/>
  <c r="I15" i="1"/>
  <c r="F15" i="1"/>
  <c r="E15" i="1"/>
  <c r="G15" i="1" s="1"/>
  <c r="C15" i="1"/>
  <c r="N14" i="1"/>
  <c r="K14" i="1"/>
  <c r="I14" i="1"/>
  <c r="E14" i="1"/>
  <c r="F14" i="1" s="1"/>
  <c r="C14" i="1"/>
  <c r="N13" i="1"/>
  <c r="K13" i="1"/>
  <c r="I13" i="1"/>
  <c r="F13" i="1"/>
  <c r="E13" i="1"/>
  <c r="G13" i="1" s="1"/>
  <c r="C13" i="1"/>
  <c r="N12" i="1"/>
  <c r="K12" i="1"/>
  <c r="I12" i="1"/>
  <c r="E12" i="1"/>
  <c r="F12" i="1" s="1"/>
  <c r="C12" i="1"/>
  <c r="N11" i="1"/>
  <c r="K11" i="1"/>
  <c r="I11" i="1"/>
  <c r="F11" i="1"/>
  <c r="E11" i="1"/>
  <c r="G11" i="1" s="1"/>
  <c r="C11" i="1"/>
  <c r="N10" i="1"/>
  <c r="K10" i="1"/>
  <c r="I10" i="1"/>
  <c r="E10" i="1"/>
  <c r="F10" i="1" s="1"/>
  <c r="C10" i="1"/>
  <c r="E29" i="1" l="1"/>
  <c r="C29" i="1"/>
  <c r="K29" i="1"/>
  <c r="D34" i="1" s="1"/>
  <c r="N29" i="1"/>
  <c r="D35" i="1" s="1"/>
  <c r="G10" i="1"/>
  <c r="G12" i="1"/>
  <c r="G14" i="1"/>
  <c r="G16" i="1"/>
  <c r="G18" i="1"/>
  <c r="G20" i="1"/>
  <c r="G22" i="1"/>
  <c r="G24" i="1"/>
  <c r="K25" i="1"/>
  <c r="G27" i="1"/>
  <c r="C25" i="1"/>
  <c r="E25" i="1"/>
  <c r="N25" i="1"/>
  <c r="G25" i="1" l="1"/>
  <c r="F25" i="1"/>
  <c r="F29" i="1"/>
  <c r="G29" i="1"/>
</calcChain>
</file>

<file path=xl/sharedStrings.xml><?xml version="1.0" encoding="utf-8"?>
<sst xmlns="http://schemas.openxmlformats.org/spreadsheetml/2006/main" count="41" uniqueCount="41">
  <si>
    <t>Молоко 05.04.2024</t>
  </si>
  <si>
    <t>Наименование хозяйства</t>
  </si>
  <si>
    <t>Валовка (киллограмм)</t>
  </si>
  <si>
    <t>% к пр. году</t>
  </si>
  <si>
    <t>Кол-во коров голов</t>
  </si>
  <si>
    <t>на корову (килограмм)</t>
  </si>
  <si>
    <t>на корову пятидн. (пред-шест.)</t>
  </si>
  <si>
    <t>на корову прошлый год пятидневка</t>
  </si>
  <si>
    <t>Валовка пр. год (килограмм)</t>
  </si>
  <si>
    <t xml:space="preserve"> коров к 2023 году голов</t>
  </si>
  <si>
    <t>Кол-во коров в 2023 году голов</t>
  </si>
  <si>
    <t>поголовье</t>
  </si>
  <si>
    <t>к пятидн.  +,-</t>
  </si>
  <si>
    <t xml:space="preserve">к пр.году пятидн.   +,- </t>
  </si>
  <si>
    <t>прошлая пятидневка</t>
  </si>
  <si>
    <t>снижение / увеличение поголовья</t>
  </si>
  <si>
    <t>СХПК "Ильюшинский"</t>
  </si>
  <si>
    <t>СХПК  колхоз "Новленский"</t>
  </si>
  <si>
    <t>СХПК " Присухонское"</t>
  </si>
  <si>
    <t>СПК колхоз "Племзавод Пригородный"</t>
  </si>
  <si>
    <t>СХПК колхоз "Передовой"</t>
  </si>
  <si>
    <t>АО "Племзавод Родина"</t>
  </si>
  <si>
    <t>СХПК комбинат" Тепличный"</t>
  </si>
  <si>
    <t>СХПК "Племзавод Майский"</t>
  </si>
  <si>
    <t>СПК "Агрофирма Красная Звезда"</t>
  </si>
  <si>
    <t>ООО"Милка"</t>
  </si>
  <si>
    <t>СПК"ПКЗ""Вологодский"</t>
  </si>
  <si>
    <t>ОАО "Заря" отд.Молочное</t>
  </si>
  <si>
    <t xml:space="preserve">ОАО "Заря" </t>
  </si>
  <si>
    <t>ОАО "Заря" отд.Северная Ферма</t>
  </si>
  <si>
    <t>ОАО Совхоз "Заречье"</t>
  </si>
  <si>
    <t>ИТОГО</t>
  </si>
  <si>
    <t>КФХ "Оганесян Г.А."</t>
  </si>
  <si>
    <t>КФХ "Халмурзаева Н.У."Снасудово</t>
  </si>
  <si>
    <t>КФХ "Халмурзаев Н.У"Старое село</t>
  </si>
  <si>
    <t>Всего с кр.хозяйствами</t>
  </si>
  <si>
    <t>всего коров в 2023</t>
  </si>
  <si>
    <t>Всего коров в предыдущую пятидневку</t>
  </si>
  <si>
    <t>Отклонения по поголовью:</t>
  </si>
  <si>
    <t>к прошлому году</t>
  </si>
  <si>
    <t>к предыдущей пятидневке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</si>
</sst>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/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/>
    <xf numFmtId="3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6" borderId="7" xfId="0" applyFont="1" applyFill="1" applyBorder="1"/>
    <xf numFmtId="0" fontId="1" fillId="6" borderId="8" xfId="0" applyFont="1" applyFill="1" applyBorder="1" applyAlignment="1">
      <alignment horizontal="center" vertical="center"/>
    </xf>
    <xf numFmtId="164" fontId="1" fillId="6" borderId="7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0" borderId="6" xfId="0" applyFont="1" applyBorder="1"/>
    <xf numFmtId="3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6" borderId="6" xfId="0" applyNumberForma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1" fillId="0" borderId="5" xfId="0" applyFont="1" applyBorder="1"/>
    <xf numFmtId="3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1" fillId="0" borderId="2" xfId="0" applyFont="1" applyBorder="1"/>
    <xf numFmtId="3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1" fillId="6" borderId="8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workbookViewId="0">
      <selection activeCell="S18" sqref="S18"/>
    </sheetView>
  </sheetViews>
  <sheetFormatPr defaultRowHeight="15" x14ac:dyDescent="0.25"/>
  <cols>
    <col min="1" max="1" width="37" customWidth="1"/>
    <col min="2" max="2" width="10.28515625" customWidth="1"/>
    <col min="3" max="3" width="9.42578125" customWidth="1"/>
  </cols>
  <sheetData>
    <row r="1" spans="1:14" ht="21" x14ac:dyDescent="0.35">
      <c r="A1" s="1" t="s">
        <v>0</v>
      </c>
    </row>
    <row r="2" spans="1:14" x14ac:dyDescent="0.25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6"/>
      <c r="G2" s="7"/>
      <c r="H2" s="8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11" t="s">
        <v>11</v>
      </c>
      <c r="N2" s="12"/>
    </row>
    <row r="3" spans="1:14" x14ac:dyDescent="0.25">
      <c r="A3" s="2"/>
      <c r="B3" s="13"/>
      <c r="C3" s="14"/>
      <c r="D3" s="5"/>
      <c r="E3" s="14"/>
      <c r="F3" s="4" t="s">
        <v>12</v>
      </c>
      <c r="G3" s="10" t="s">
        <v>13</v>
      </c>
      <c r="H3" s="8"/>
      <c r="I3" s="9"/>
      <c r="J3" s="9"/>
      <c r="K3" s="10"/>
      <c r="L3" s="9"/>
      <c r="M3" s="15" t="s">
        <v>14</v>
      </c>
      <c r="N3" s="10" t="s">
        <v>15</v>
      </c>
    </row>
    <row r="4" spans="1:14" x14ac:dyDescent="0.25">
      <c r="A4" s="2"/>
      <c r="B4" s="13"/>
      <c r="C4" s="14"/>
      <c r="D4" s="5"/>
      <c r="E4" s="14"/>
      <c r="F4" s="14"/>
      <c r="G4" s="10"/>
      <c r="H4" s="8"/>
      <c r="I4" s="9"/>
      <c r="J4" s="9"/>
      <c r="K4" s="10"/>
      <c r="L4" s="9"/>
      <c r="M4" s="15"/>
      <c r="N4" s="10"/>
    </row>
    <row r="5" spans="1:14" x14ac:dyDescent="0.25">
      <c r="A5" s="2"/>
      <c r="B5" s="13"/>
      <c r="C5" s="14"/>
      <c r="D5" s="5"/>
      <c r="E5" s="14"/>
      <c r="F5" s="14"/>
      <c r="G5" s="10"/>
      <c r="H5" s="8"/>
      <c r="I5" s="9"/>
      <c r="J5" s="9"/>
      <c r="K5" s="10"/>
      <c r="L5" s="9"/>
      <c r="M5" s="15"/>
      <c r="N5" s="10"/>
    </row>
    <row r="6" spans="1:14" x14ac:dyDescent="0.25">
      <c r="A6" s="2"/>
      <c r="B6" s="13"/>
      <c r="C6" s="14"/>
      <c r="D6" s="5"/>
      <c r="E6" s="14"/>
      <c r="F6" s="14"/>
      <c r="G6" s="10"/>
      <c r="H6" s="8"/>
      <c r="I6" s="9"/>
      <c r="J6" s="9"/>
      <c r="K6" s="10"/>
      <c r="L6" s="9"/>
      <c r="M6" s="15"/>
      <c r="N6" s="10"/>
    </row>
    <row r="7" spans="1:14" x14ac:dyDescent="0.25">
      <c r="A7" s="2"/>
      <c r="B7" s="13"/>
      <c r="C7" s="14"/>
      <c r="D7" s="5"/>
      <c r="E7" s="14"/>
      <c r="F7" s="14"/>
      <c r="G7" s="10"/>
      <c r="H7" s="8"/>
      <c r="I7" s="9"/>
      <c r="J7" s="9"/>
      <c r="K7" s="10"/>
      <c r="L7" s="9"/>
      <c r="M7" s="15"/>
      <c r="N7" s="10"/>
    </row>
    <row r="8" spans="1:14" x14ac:dyDescent="0.25">
      <c r="A8" s="2"/>
      <c r="B8" s="13"/>
      <c r="C8" s="14"/>
      <c r="D8" s="5"/>
      <c r="E8" s="14"/>
      <c r="F8" s="14"/>
      <c r="G8" s="10"/>
      <c r="H8" s="8"/>
      <c r="I8" s="9"/>
      <c r="J8" s="9"/>
      <c r="K8" s="10"/>
      <c r="L8" s="9"/>
      <c r="M8" s="15"/>
      <c r="N8" s="10"/>
    </row>
    <row r="9" spans="1:14" x14ac:dyDescent="0.25">
      <c r="A9" s="2"/>
      <c r="B9" s="16"/>
      <c r="C9" s="17"/>
      <c r="D9" s="5"/>
      <c r="E9" s="17"/>
      <c r="F9" s="17"/>
      <c r="G9" s="10"/>
      <c r="H9" s="8"/>
      <c r="I9" s="9"/>
      <c r="J9" s="9"/>
      <c r="K9" s="10"/>
      <c r="L9" s="9"/>
      <c r="M9" s="15"/>
      <c r="N9" s="10"/>
    </row>
    <row r="10" spans="1:14" x14ac:dyDescent="0.25">
      <c r="A10" s="18" t="s">
        <v>16</v>
      </c>
      <c r="B10" s="19">
        <v>129022</v>
      </c>
      <c r="C10" s="20">
        <f t="shared" ref="C10:C29" si="0">B10/J10*100</f>
        <v>97.711368937626858</v>
      </c>
      <c r="D10" s="21">
        <v>999</v>
      </c>
      <c r="E10" s="20">
        <f>B10/D10</f>
        <v>129.15115115115114</v>
      </c>
      <c r="F10" s="20">
        <f t="shared" ref="F10:F29" si="1">E10-H10</f>
        <v>5.1151151151145768E-2</v>
      </c>
      <c r="G10" s="20">
        <f t="shared" ref="G10:G29" si="2">E10-I10</f>
        <v>-4.2266266266266257</v>
      </c>
      <c r="H10" s="20">
        <v>129.1</v>
      </c>
      <c r="I10" s="20">
        <f>J10/L10</f>
        <v>133.37777777777777</v>
      </c>
      <c r="J10" s="19">
        <v>132044</v>
      </c>
      <c r="K10" s="21">
        <f t="shared" ref="K10:K29" si="3">D10-L10</f>
        <v>9</v>
      </c>
      <c r="L10" s="21">
        <v>990</v>
      </c>
      <c r="M10" s="21">
        <v>999</v>
      </c>
      <c r="N10" s="21">
        <f t="shared" ref="N10:N29" si="4">D10-M10</f>
        <v>0</v>
      </c>
    </row>
    <row r="11" spans="1:14" x14ac:dyDescent="0.25">
      <c r="A11" s="18" t="s">
        <v>17</v>
      </c>
      <c r="B11" s="19">
        <v>155827</v>
      </c>
      <c r="C11" s="20">
        <f t="shared" si="0"/>
        <v>95.718594322991208</v>
      </c>
      <c r="D11" s="21">
        <v>1157</v>
      </c>
      <c r="E11" s="20">
        <f t="shared" ref="E11:E29" si="5">B11/D11</f>
        <v>134.68193604148661</v>
      </c>
      <c r="F11" s="20">
        <f t="shared" si="1"/>
        <v>-0.61806395851340312</v>
      </c>
      <c r="G11" s="20">
        <f t="shared" si="2"/>
        <v>-9.7697054846890694</v>
      </c>
      <c r="H11" s="20">
        <v>135.30000000000001</v>
      </c>
      <c r="I11" s="20">
        <f t="shared" ref="I11:I29" si="6">J11/L11</f>
        <v>144.45164152617568</v>
      </c>
      <c r="J11" s="19">
        <v>162797</v>
      </c>
      <c r="K11" s="21">
        <f t="shared" si="3"/>
        <v>30</v>
      </c>
      <c r="L11" s="21">
        <v>1127</v>
      </c>
      <c r="M11" s="21">
        <v>1176</v>
      </c>
      <c r="N11" s="21">
        <f t="shared" si="4"/>
        <v>-19</v>
      </c>
    </row>
    <row r="12" spans="1:14" x14ac:dyDescent="0.25">
      <c r="A12" s="18" t="s">
        <v>18</v>
      </c>
      <c r="B12" s="19">
        <v>134057</v>
      </c>
      <c r="C12" s="20">
        <f t="shared" si="0"/>
        <v>107.85563145148961</v>
      </c>
      <c r="D12" s="21">
        <v>759</v>
      </c>
      <c r="E12" s="20">
        <f>B12/D12</f>
        <v>176.62318840579709</v>
      </c>
      <c r="F12" s="20">
        <f t="shared" si="1"/>
        <v>4.0231884057971001</v>
      </c>
      <c r="G12" s="20">
        <f t="shared" si="2"/>
        <v>16.863548302969321</v>
      </c>
      <c r="H12" s="20">
        <v>172.6</v>
      </c>
      <c r="I12" s="20">
        <f t="shared" si="6"/>
        <v>159.75964010282777</v>
      </c>
      <c r="J12" s="19">
        <v>124293</v>
      </c>
      <c r="K12" s="21">
        <f t="shared" si="3"/>
        <v>-19</v>
      </c>
      <c r="L12" s="21">
        <v>778</v>
      </c>
      <c r="M12" s="21">
        <v>759</v>
      </c>
      <c r="N12" s="21">
        <f t="shared" si="4"/>
        <v>0</v>
      </c>
    </row>
    <row r="13" spans="1:14" x14ac:dyDescent="0.25">
      <c r="A13" s="18" t="s">
        <v>19</v>
      </c>
      <c r="B13" s="19">
        <v>133860</v>
      </c>
      <c r="C13" s="20">
        <f t="shared" si="0"/>
        <v>114.76829425129678</v>
      </c>
      <c r="D13" s="21">
        <v>1017</v>
      </c>
      <c r="E13" s="20">
        <f t="shared" si="5"/>
        <v>131.62241887905606</v>
      </c>
      <c r="F13" s="20">
        <f t="shared" si="1"/>
        <v>6.2224188790560504</v>
      </c>
      <c r="G13" s="20">
        <f t="shared" si="2"/>
        <v>19.795956750580501</v>
      </c>
      <c r="H13" s="20">
        <v>125.4</v>
      </c>
      <c r="I13" s="20">
        <f t="shared" si="6"/>
        <v>111.82646212847555</v>
      </c>
      <c r="J13" s="19">
        <v>116635</v>
      </c>
      <c r="K13" s="21">
        <f t="shared" si="3"/>
        <v>-26</v>
      </c>
      <c r="L13" s="21">
        <v>1043</v>
      </c>
      <c r="M13" s="21">
        <v>1053</v>
      </c>
      <c r="N13" s="21">
        <f t="shared" si="4"/>
        <v>-36</v>
      </c>
    </row>
    <row r="14" spans="1:14" x14ac:dyDescent="0.25">
      <c r="A14" s="18" t="s">
        <v>20</v>
      </c>
      <c r="B14" s="19">
        <v>156854</v>
      </c>
      <c r="C14" s="20">
        <f>B14/J14*100</f>
        <v>105.65191327132013</v>
      </c>
      <c r="D14" s="21">
        <v>1200</v>
      </c>
      <c r="E14" s="20">
        <f t="shared" si="5"/>
        <v>130.71166666666667</v>
      </c>
      <c r="F14" s="20">
        <f t="shared" si="1"/>
        <v>-1.3883333333333212</v>
      </c>
      <c r="G14" s="20">
        <f t="shared" si="2"/>
        <v>6.9925000000000068</v>
      </c>
      <c r="H14" s="20">
        <v>132.1</v>
      </c>
      <c r="I14" s="20">
        <f t="shared" si="6"/>
        <v>123.71916666666667</v>
      </c>
      <c r="J14" s="19">
        <v>148463</v>
      </c>
      <c r="K14" s="21">
        <f t="shared" si="3"/>
        <v>0</v>
      </c>
      <c r="L14" s="21">
        <v>1200</v>
      </c>
      <c r="M14" s="21">
        <v>1200</v>
      </c>
      <c r="N14" s="21">
        <f t="shared" si="4"/>
        <v>0</v>
      </c>
    </row>
    <row r="15" spans="1:14" x14ac:dyDescent="0.25">
      <c r="A15" s="18" t="s">
        <v>21</v>
      </c>
      <c r="B15" s="19">
        <v>306938</v>
      </c>
      <c r="C15" s="20">
        <f t="shared" si="0"/>
        <v>107.10751299856929</v>
      </c>
      <c r="D15" s="21">
        <v>2508</v>
      </c>
      <c r="E15" s="20">
        <f t="shared" si="5"/>
        <v>122.38357256778309</v>
      </c>
      <c r="F15" s="20">
        <f t="shared" si="1"/>
        <v>-3.9164274322169064</v>
      </c>
      <c r="G15" s="20">
        <f t="shared" si="2"/>
        <v>2.1780356550314082</v>
      </c>
      <c r="H15" s="20">
        <v>126.3</v>
      </c>
      <c r="I15" s="20">
        <f t="shared" si="6"/>
        <v>120.20553691275168</v>
      </c>
      <c r="J15" s="19">
        <v>286570</v>
      </c>
      <c r="K15" s="21">
        <f t="shared" si="3"/>
        <v>124</v>
      </c>
      <c r="L15" s="21">
        <v>2384</v>
      </c>
      <c r="M15" s="21">
        <v>2495</v>
      </c>
      <c r="N15" s="21">
        <f t="shared" si="4"/>
        <v>13</v>
      </c>
    </row>
    <row r="16" spans="1:14" x14ac:dyDescent="0.25">
      <c r="A16" s="18" t="s">
        <v>22</v>
      </c>
      <c r="B16" s="19">
        <v>54444</v>
      </c>
      <c r="C16" s="20">
        <f t="shared" si="0"/>
        <v>114.72763670846065</v>
      </c>
      <c r="D16" s="21">
        <v>420</v>
      </c>
      <c r="E16" s="20">
        <f t="shared" si="5"/>
        <v>129.62857142857143</v>
      </c>
      <c r="F16" s="20">
        <f t="shared" si="1"/>
        <v>2.8571428571439128E-2</v>
      </c>
      <c r="G16" s="20">
        <f t="shared" si="2"/>
        <v>16.640476190476193</v>
      </c>
      <c r="H16" s="20">
        <v>129.6</v>
      </c>
      <c r="I16" s="20">
        <f t="shared" si="6"/>
        <v>112.98809523809524</v>
      </c>
      <c r="J16" s="19">
        <v>47455</v>
      </c>
      <c r="K16" s="21">
        <f t="shared" si="3"/>
        <v>0</v>
      </c>
      <c r="L16" s="21">
        <v>420</v>
      </c>
      <c r="M16" s="21">
        <v>420</v>
      </c>
      <c r="N16" s="21">
        <f t="shared" si="4"/>
        <v>0</v>
      </c>
    </row>
    <row r="17" spans="1:14" x14ac:dyDescent="0.25">
      <c r="A17" s="18" t="s">
        <v>23</v>
      </c>
      <c r="B17" s="19">
        <v>241323</v>
      </c>
      <c r="C17" s="20">
        <f t="shared" si="0"/>
        <v>101.08785804646332</v>
      </c>
      <c r="D17" s="21">
        <v>1718</v>
      </c>
      <c r="E17" s="20">
        <f t="shared" si="5"/>
        <v>140.46740395809081</v>
      </c>
      <c r="F17" s="20">
        <f t="shared" si="1"/>
        <v>-1.0325960419091871</v>
      </c>
      <c r="G17" s="20">
        <f t="shared" si="2"/>
        <v>3.2685533833781619</v>
      </c>
      <c r="H17" s="20">
        <v>141.5</v>
      </c>
      <c r="I17" s="20">
        <f t="shared" si="6"/>
        <v>137.19885057471265</v>
      </c>
      <c r="J17" s="19">
        <v>238726</v>
      </c>
      <c r="K17" s="21">
        <f t="shared" si="3"/>
        <v>-22</v>
      </c>
      <c r="L17" s="21">
        <v>1740</v>
      </c>
      <c r="M17" s="21">
        <v>1723</v>
      </c>
      <c r="N17" s="21">
        <f t="shared" si="4"/>
        <v>-5</v>
      </c>
    </row>
    <row r="18" spans="1:14" x14ac:dyDescent="0.25">
      <c r="A18" s="18" t="s">
        <v>24</v>
      </c>
      <c r="B18" s="19">
        <v>176207</v>
      </c>
      <c r="C18" s="20">
        <f t="shared" si="0"/>
        <v>102.40782499535057</v>
      </c>
      <c r="D18" s="21">
        <v>1683</v>
      </c>
      <c r="E18" s="20">
        <f t="shared" si="5"/>
        <v>104.69815805109923</v>
      </c>
      <c r="F18" s="20">
        <f t="shared" si="1"/>
        <v>-1.5018419489007755</v>
      </c>
      <c r="G18" s="20">
        <f t="shared" si="2"/>
        <v>-1.187380410439232</v>
      </c>
      <c r="H18" s="20">
        <v>106.2</v>
      </c>
      <c r="I18" s="20">
        <f t="shared" si="6"/>
        <v>105.88553846153846</v>
      </c>
      <c r="J18" s="19">
        <v>172064</v>
      </c>
      <c r="K18" s="21">
        <f t="shared" si="3"/>
        <v>58</v>
      </c>
      <c r="L18" s="21">
        <v>1625</v>
      </c>
      <c r="M18" s="21">
        <v>1665</v>
      </c>
      <c r="N18" s="21">
        <f t="shared" si="4"/>
        <v>18</v>
      </c>
    </row>
    <row r="19" spans="1:14" x14ac:dyDescent="0.25">
      <c r="A19" s="22" t="s">
        <v>25</v>
      </c>
      <c r="B19" s="23">
        <v>63628</v>
      </c>
      <c r="C19" s="24">
        <f>B19/J19*100</f>
        <v>127.10601490241515</v>
      </c>
      <c r="D19" s="25">
        <v>667</v>
      </c>
      <c r="E19" s="24">
        <f t="shared" si="5"/>
        <v>95.394302848575705</v>
      </c>
      <c r="F19" s="24">
        <f t="shared" si="1"/>
        <v>-0.60569715142429459</v>
      </c>
      <c r="G19" s="24">
        <f>E19-I19</f>
        <v>19.432239115647022</v>
      </c>
      <c r="H19" s="24">
        <v>96</v>
      </c>
      <c r="I19" s="20">
        <f t="shared" si="6"/>
        <v>75.962063732928684</v>
      </c>
      <c r="J19" s="23">
        <v>50059</v>
      </c>
      <c r="K19" s="25">
        <f t="shared" si="3"/>
        <v>8</v>
      </c>
      <c r="L19" s="25">
        <v>659</v>
      </c>
      <c r="M19" s="25">
        <v>667</v>
      </c>
      <c r="N19" s="25">
        <f t="shared" si="4"/>
        <v>0</v>
      </c>
    </row>
    <row r="20" spans="1:14" x14ac:dyDescent="0.25">
      <c r="A20" s="18" t="s">
        <v>26</v>
      </c>
      <c r="B20" s="19">
        <v>138253</v>
      </c>
      <c r="C20" s="20">
        <f t="shared" si="0"/>
        <v>100.32436904053526</v>
      </c>
      <c r="D20" s="21">
        <v>805</v>
      </c>
      <c r="E20" s="20">
        <f t="shared" si="5"/>
        <v>171.74285714285713</v>
      </c>
      <c r="F20" s="20">
        <f t="shared" si="1"/>
        <v>-0.65714285714287257</v>
      </c>
      <c r="G20" s="20">
        <f t="shared" si="2"/>
        <v>0.55527950310556662</v>
      </c>
      <c r="H20" s="20">
        <v>172.4</v>
      </c>
      <c r="I20" s="20">
        <f t="shared" si="6"/>
        <v>171.18757763975157</v>
      </c>
      <c r="J20" s="19">
        <v>137806</v>
      </c>
      <c r="K20" s="21">
        <f t="shared" si="3"/>
        <v>0</v>
      </c>
      <c r="L20" s="21">
        <v>805</v>
      </c>
      <c r="M20" s="21">
        <v>805</v>
      </c>
      <c r="N20" s="21">
        <f t="shared" si="4"/>
        <v>0</v>
      </c>
    </row>
    <row r="21" spans="1:14" hidden="1" x14ac:dyDescent="0.25">
      <c r="A21" s="18" t="s">
        <v>27</v>
      </c>
      <c r="B21" s="19"/>
      <c r="C21" s="20" t="e">
        <f t="shared" si="0"/>
        <v>#DIV/0!</v>
      </c>
      <c r="D21" s="21"/>
      <c r="E21" s="20" t="e">
        <f t="shared" si="5"/>
        <v>#DIV/0!</v>
      </c>
      <c r="F21" s="20" t="e">
        <f t="shared" si="1"/>
        <v>#DIV/0!</v>
      </c>
      <c r="G21" s="20" t="e">
        <f t="shared" si="2"/>
        <v>#DIV/0!</v>
      </c>
      <c r="H21" s="20"/>
      <c r="I21" s="20" t="e">
        <f t="shared" si="6"/>
        <v>#DIV/0!</v>
      </c>
      <c r="J21" s="19"/>
      <c r="K21" s="21">
        <f t="shared" si="3"/>
        <v>0</v>
      </c>
      <c r="L21" s="21"/>
      <c r="M21" s="21"/>
      <c r="N21" s="21">
        <f t="shared" si="4"/>
        <v>0</v>
      </c>
    </row>
    <row r="22" spans="1:14" x14ac:dyDescent="0.25">
      <c r="A22" s="18" t="s">
        <v>28</v>
      </c>
      <c r="B22" s="19">
        <v>544772</v>
      </c>
      <c r="C22" s="20">
        <f t="shared" si="0"/>
        <v>103.9913107052798</v>
      </c>
      <c r="D22" s="21">
        <v>3898</v>
      </c>
      <c r="E22" s="20">
        <f t="shared" si="5"/>
        <v>139.75679835813239</v>
      </c>
      <c r="F22" s="20">
        <f t="shared" si="1"/>
        <v>5.0567983581323972</v>
      </c>
      <c r="G22" s="20">
        <f t="shared" si="2"/>
        <v>0.28315618560841926</v>
      </c>
      <c r="H22" s="20">
        <v>134.69999999999999</v>
      </c>
      <c r="I22" s="20">
        <f t="shared" si="6"/>
        <v>139.47364217252397</v>
      </c>
      <c r="J22" s="19">
        <v>523863</v>
      </c>
      <c r="K22" s="21">
        <f t="shared" si="3"/>
        <v>142</v>
      </c>
      <c r="L22" s="21">
        <v>3756</v>
      </c>
      <c r="M22" s="21">
        <v>4000</v>
      </c>
      <c r="N22" s="21">
        <f t="shared" si="4"/>
        <v>-102</v>
      </c>
    </row>
    <row r="23" spans="1:14" hidden="1" x14ac:dyDescent="0.25">
      <c r="A23" s="18" t="s">
        <v>29</v>
      </c>
      <c r="B23" s="19"/>
      <c r="C23" s="20" t="e">
        <f t="shared" si="0"/>
        <v>#DIV/0!</v>
      </c>
      <c r="D23" s="21"/>
      <c r="E23" s="20" t="e">
        <f t="shared" si="5"/>
        <v>#DIV/0!</v>
      </c>
      <c r="F23" s="20" t="e">
        <f t="shared" si="1"/>
        <v>#DIV/0!</v>
      </c>
      <c r="G23" s="20" t="e">
        <f t="shared" si="2"/>
        <v>#DIV/0!</v>
      </c>
      <c r="H23" s="20"/>
      <c r="I23" s="20" t="e">
        <f t="shared" si="6"/>
        <v>#DIV/0!</v>
      </c>
      <c r="J23" s="19"/>
      <c r="K23" s="21">
        <f t="shared" si="3"/>
        <v>0</v>
      </c>
      <c r="L23" s="21"/>
      <c r="M23" s="21"/>
      <c r="N23" s="21">
        <f t="shared" si="4"/>
        <v>0</v>
      </c>
    </row>
    <row r="24" spans="1:14" ht="15.75" thickBot="1" x14ac:dyDescent="0.3">
      <c r="A24" s="18" t="s">
        <v>30</v>
      </c>
      <c r="B24" s="26"/>
      <c r="C24" s="27">
        <f t="shared" si="0"/>
        <v>0</v>
      </c>
      <c r="D24" s="28"/>
      <c r="E24" s="20" t="e">
        <f t="shared" si="5"/>
        <v>#DIV/0!</v>
      </c>
      <c r="F24" s="20" t="e">
        <f t="shared" si="1"/>
        <v>#DIV/0!</v>
      </c>
      <c r="G24" s="20" t="e">
        <f t="shared" si="2"/>
        <v>#DIV/0!</v>
      </c>
      <c r="H24" s="27"/>
      <c r="I24" s="20">
        <f t="shared" si="6"/>
        <v>93.220338983050851</v>
      </c>
      <c r="J24" s="19">
        <v>16500</v>
      </c>
      <c r="K24" s="21">
        <f t="shared" si="3"/>
        <v>-177</v>
      </c>
      <c r="L24" s="21">
        <v>177</v>
      </c>
      <c r="M24" s="28"/>
      <c r="N24" s="21">
        <f t="shared" si="4"/>
        <v>0</v>
      </c>
    </row>
    <row r="25" spans="1:14" ht="16.5" thickBot="1" x14ac:dyDescent="0.3">
      <c r="A25" s="29" t="s">
        <v>31</v>
      </c>
      <c r="B25" s="30">
        <f>SUM(B10:B24)</f>
        <v>2235185</v>
      </c>
      <c r="C25" s="31">
        <f t="shared" si="0"/>
        <v>103.61150061999513</v>
      </c>
      <c r="D25" s="30">
        <f>SUM(D10:D24)</f>
        <v>16831</v>
      </c>
      <c r="E25" s="31">
        <f t="shared" si="5"/>
        <v>132.80167547976947</v>
      </c>
      <c r="F25" s="31">
        <f t="shared" si="1"/>
        <v>0.70167547976947731</v>
      </c>
      <c r="G25" s="31">
        <f t="shared" si="2"/>
        <v>3.6544652307273395</v>
      </c>
      <c r="H25" s="32">
        <v>132.1</v>
      </c>
      <c r="I25" s="27">
        <f t="shared" si="6"/>
        <v>129.14721024904213</v>
      </c>
      <c r="J25" s="33">
        <f>SUM(J10:J24)</f>
        <v>2157275</v>
      </c>
      <c r="K25" s="34">
        <f t="shared" si="3"/>
        <v>127</v>
      </c>
      <c r="L25" s="35">
        <f>SUM(L10:L24)</f>
        <v>16704</v>
      </c>
      <c r="M25" s="35">
        <f>SUM(M10:M24)</f>
        <v>16962</v>
      </c>
      <c r="N25" s="36">
        <f t="shared" si="4"/>
        <v>-131</v>
      </c>
    </row>
    <row r="26" spans="1:14" ht="15.75" thickBot="1" x14ac:dyDescent="0.3">
      <c r="A26" s="37" t="s">
        <v>32</v>
      </c>
      <c r="B26" s="38">
        <v>63510</v>
      </c>
      <c r="C26" s="39">
        <f t="shared" si="0"/>
        <v>100.92165898617512</v>
      </c>
      <c r="D26" s="40">
        <v>580</v>
      </c>
      <c r="E26" s="41">
        <f t="shared" si="5"/>
        <v>109.5</v>
      </c>
      <c r="F26" s="39">
        <f t="shared" si="1"/>
        <v>2.2000000000000028</v>
      </c>
      <c r="G26" s="39">
        <f t="shared" si="2"/>
        <v>1</v>
      </c>
      <c r="H26" s="39">
        <v>107.3</v>
      </c>
      <c r="I26" s="20">
        <f t="shared" si="6"/>
        <v>108.5</v>
      </c>
      <c r="J26" s="38">
        <v>62930</v>
      </c>
      <c r="K26" s="42">
        <f t="shared" si="3"/>
        <v>0</v>
      </c>
      <c r="L26" s="40">
        <v>580</v>
      </c>
      <c r="M26" s="40">
        <v>580</v>
      </c>
      <c r="N26" s="43">
        <f t="shared" si="4"/>
        <v>0</v>
      </c>
    </row>
    <row r="27" spans="1:14" ht="15.75" thickBot="1" x14ac:dyDescent="0.3">
      <c r="A27" s="44" t="s">
        <v>33</v>
      </c>
      <c r="B27" s="45">
        <v>12500</v>
      </c>
      <c r="C27" s="39">
        <f t="shared" si="0"/>
        <v>67.567567567567565</v>
      </c>
      <c r="D27" s="46">
        <v>117</v>
      </c>
      <c r="E27" s="41">
        <f t="shared" si="5"/>
        <v>106.83760683760684</v>
      </c>
      <c r="F27" s="47">
        <f t="shared" si="1"/>
        <v>3.7606837606844579E-2</v>
      </c>
      <c r="G27" s="41">
        <f t="shared" si="2"/>
        <v>18.74236874236874</v>
      </c>
      <c r="H27" s="47">
        <v>106.8</v>
      </c>
      <c r="I27" s="20">
        <f t="shared" si="6"/>
        <v>88.095238095238102</v>
      </c>
      <c r="J27" s="45">
        <v>18500</v>
      </c>
      <c r="K27" s="48">
        <f t="shared" si="3"/>
        <v>-93</v>
      </c>
      <c r="L27" s="46">
        <v>210</v>
      </c>
      <c r="M27" s="46">
        <v>117</v>
      </c>
      <c r="N27" s="43">
        <f t="shared" si="4"/>
        <v>0</v>
      </c>
    </row>
    <row r="28" spans="1:14" ht="15.75" thickBot="1" x14ac:dyDescent="0.3">
      <c r="A28" s="49" t="s">
        <v>34</v>
      </c>
      <c r="B28" s="50">
        <v>20078</v>
      </c>
      <c r="C28" s="51">
        <f t="shared" si="0"/>
        <v>70.397251148276709</v>
      </c>
      <c r="D28" s="52">
        <v>330</v>
      </c>
      <c r="E28" s="53">
        <f t="shared" si="5"/>
        <v>60.842424242424244</v>
      </c>
      <c r="F28" s="51">
        <f t="shared" si="1"/>
        <v>-5.7575757575754949E-2</v>
      </c>
      <c r="G28" s="51">
        <f t="shared" si="2"/>
        <v>-17.72782369146006</v>
      </c>
      <c r="H28" s="51">
        <v>60.9</v>
      </c>
      <c r="I28" s="20">
        <f t="shared" si="6"/>
        <v>78.570247933884303</v>
      </c>
      <c r="J28" s="50">
        <v>28521</v>
      </c>
      <c r="K28" s="54">
        <f t="shared" si="3"/>
        <v>-33</v>
      </c>
      <c r="L28" s="52">
        <v>363</v>
      </c>
      <c r="M28" s="52">
        <v>330</v>
      </c>
      <c r="N28" s="43">
        <f t="shared" si="4"/>
        <v>0</v>
      </c>
    </row>
    <row r="29" spans="1:14" ht="16.5" thickBot="1" x14ac:dyDescent="0.3">
      <c r="A29" s="29" t="s">
        <v>35</v>
      </c>
      <c r="B29" s="55">
        <f>B25+B26+B27+B28</f>
        <v>2331273</v>
      </c>
      <c r="C29" s="31">
        <f t="shared" si="0"/>
        <v>102.82490585411423</v>
      </c>
      <c r="D29" s="30">
        <f>D25+D26+D27+D28</f>
        <v>17858</v>
      </c>
      <c r="E29" s="31">
        <f t="shared" si="5"/>
        <v>130.54502183895173</v>
      </c>
      <c r="F29" s="31">
        <f t="shared" si="1"/>
        <v>0.64502183895172038</v>
      </c>
      <c r="G29" s="31">
        <f t="shared" si="2"/>
        <v>3.5793501135779167</v>
      </c>
      <c r="H29" s="32">
        <v>129.9</v>
      </c>
      <c r="I29" s="27">
        <f t="shared" si="6"/>
        <v>126.96567172537381</v>
      </c>
      <c r="J29" s="56">
        <f>J25+J26+J27+J28</f>
        <v>2267226</v>
      </c>
      <c r="K29" s="57">
        <f t="shared" si="3"/>
        <v>1</v>
      </c>
      <c r="L29" s="33">
        <f>L25+L26+L27+L28</f>
        <v>17857</v>
      </c>
      <c r="M29" s="57">
        <f>M25+M26+M27+M28</f>
        <v>17989</v>
      </c>
      <c r="N29" s="57">
        <f t="shared" si="4"/>
        <v>-131</v>
      </c>
    </row>
    <row r="30" spans="1:14" x14ac:dyDescent="0.25">
      <c r="I30" s="46">
        <v>2023</v>
      </c>
      <c r="J30" s="46">
        <v>2023</v>
      </c>
      <c r="L30" s="46">
        <v>2023</v>
      </c>
    </row>
    <row r="31" spans="1:14" x14ac:dyDescent="0.25">
      <c r="A31" t="s">
        <v>36</v>
      </c>
      <c r="D31">
        <f>L29</f>
        <v>17857</v>
      </c>
    </row>
    <row r="32" spans="1:14" x14ac:dyDescent="0.25">
      <c r="A32" t="s">
        <v>37</v>
      </c>
      <c r="D32">
        <f>M29</f>
        <v>17989</v>
      </c>
    </row>
    <row r="33" spans="1:4" x14ac:dyDescent="0.25">
      <c r="A33" t="s">
        <v>38</v>
      </c>
    </row>
    <row r="34" spans="1:4" x14ac:dyDescent="0.25">
      <c r="A34" t="s">
        <v>39</v>
      </c>
      <c r="D34">
        <f>K29</f>
        <v>1</v>
      </c>
    </row>
    <row r="35" spans="1:4" x14ac:dyDescent="0.25">
      <c r="A35" t="s">
        <v>40</v>
      </c>
      <c r="D35">
        <f>N29</f>
        <v>-131</v>
      </c>
    </row>
    <row r="37" spans="1:4" x14ac:dyDescent="0.25">
      <c r="A37" s="58"/>
      <c r="B37" s="58"/>
      <c r="C37" s="58"/>
      <c r="D37" s="59"/>
    </row>
  </sheetData>
  <mergeCells count="16">
    <mergeCell ref="H2:H9"/>
    <mergeCell ref="I2:I9"/>
    <mergeCell ref="J2:J9"/>
    <mergeCell ref="K2:K9"/>
    <mergeCell ref="L2:L9"/>
    <mergeCell ref="M2:N2"/>
    <mergeCell ref="M3:M9"/>
    <mergeCell ref="N3:N9"/>
    <mergeCell ref="A2:A9"/>
    <mergeCell ref="B2:B9"/>
    <mergeCell ref="C2:C9"/>
    <mergeCell ref="D2:D9"/>
    <mergeCell ref="E2:E9"/>
    <mergeCell ref="F2:G2"/>
    <mergeCell ref="F3:F9"/>
    <mergeCell ref="G3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Шиловская Евгения Игоревна</dc:creator>
  <cp:lastModifiedBy>Шиловская Евгения Игоревна</cp:lastModifiedBy>
  <dcterms:created xsi:type="dcterms:W3CDTF">2015-06-05T18:19:34Z</dcterms:created>
  <dcterms:modified xsi:type="dcterms:W3CDTF">2024-04-05T10:26:21Z</dcterms:modified>
</cp:coreProperties>
</file>