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xr:revisionPtr revIDLastSave="0" documentId="13_ncr:1_{C6C62C38-4708-4DBB-8422-AE39040DCB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9" i="1" l="1"/>
  <c r="K29" i="1"/>
  <c r="I29" i="1"/>
  <c r="F29" i="1"/>
  <c r="E29" i="1"/>
  <c r="G29" i="1" s="1"/>
  <c r="C29" i="1"/>
  <c r="N28" i="1"/>
  <c r="I28" i="1"/>
  <c r="F28" i="1"/>
  <c r="E28" i="1"/>
  <c r="G28" i="1" s="1"/>
  <c r="C28" i="1"/>
  <c r="N27" i="1"/>
  <c r="K27" i="1"/>
  <c r="I27" i="1"/>
  <c r="E27" i="1"/>
  <c r="F27" i="1" s="1"/>
  <c r="C27" i="1"/>
  <c r="N26" i="1"/>
  <c r="M26" i="1"/>
  <c r="M30" i="1" s="1"/>
  <c r="D33" i="1" s="1"/>
  <c r="L26" i="1"/>
  <c r="L30" i="1" s="1"/>
  <c r="D32" i="1" s="1"/>
  <c r="J26" i="1"/>
  <c r="I26" i="1" s="1"/>
  <c r="E26" i="1"/>
  <c r="F26" i="1" s="1"/>
  <c r="D26" i="1"/>
  <c r="D30" i="1" s="1"/>
  <c r="C26" i="1"/>
  <c r="B26" i="1"/>
  <c r="B30" i="1" s="1"/>
  <c r="N25" i="1"/>
  <c r="K25" i="1"/>
  <c r="I25" i="1"/>
  <c r="F25" i="1"/>
  <c r="E25" i="1"/>
  <c r="G25" i="1" s="1"/>
  <c r="C25" i="1"/>
  <c r="N24" i="1"/>
  <c r="K24" i="1"/>
  <c r="I24" i="1"/>
  <c r="E24" i="1"/>
  <c r="F24" i="1" s="1"/>
  <c r="C24" i="1"/>
  <c r="N23" i="1"/>
  <c r="K23" i="1"/>
  <c r="I23" i="1"/>
  <c r="F23" i="1"/>
  <c r="E23" i="1"/>
  <c r="G23" i="1" s="1"/>
  <c r="C23" i="1"/>
  <c r="N22" i="1"/>
  <c r="K22" i="1"/>
  <c r="I22" i="1"/>
  <c r="E22" i="1"/>
  <c r="F22" i="1" s="1"/>
  <c r="C22" i="1"/>
  <c r="N21" i="1"/>
  <c r="K21" i="1"/>
  <c r="I21" i="1"/>
  <c r="F21" i="1"/>
  <c r="E21" i="1"/>
  <c r="G21" i="1" s="1"/>
  <c r="C21" i="1"/>
  <c r="N20" i="1"/>
  <c r="K20" i="1"/>
  <c r="I20" i="1"/>
  <c r="E20" i="1"/>
  <c r="F20" i="1" s="1"/>
  <c r="C20" i="1"/>
  <c r="N19" i="1"/>
  <c r="K19" i="1"/>
  <c r="I19" i="1"/>
  <c r="F19" i="1"/>
  <c r="E19" i="1"/>
  <c r="G19" i="1" s="1"/>
  <c r="C19" i="1"/>
  <c r="N18" i="1"/>
  <c r="K18" i="1"/>
  <c r="I18" i="1"/>
  <c r="E18" i="1"/>
  <c r="F18" i="1" s="1"/>
  <c r="C18" i="1"/>
  <c r="N17" i="1"/>
  <c r="K17" i="1"/>
  <c r="I17" i="1"/>
  <c r="F17" i="1"/>
  <c r="E17" i="1"/>
  <c r="G17" i="1" s="1"/>
  <c r="C17" i="1"/>
  <c r="N16" i="1"/>
  <c r="K16" i="1"/>
  <c r="I16" i="1"/>
  <c r="E16" i="1"/>
  <c r="F16" i="1" s="1"/>
  <c r="C16" i="1"/>
  <c r="N15" i="1"/>
  <c r="K15" i="1"/>
  <c r="I15" i="1"/>
  <c r="F15" i="1"/>
  <c r="E15" i="1"/>
  <c r="G15" i="1" s="1"/>
  <c r="C15" i="1"/>
  <c r="N14" i="1"/>
  <c r="K14" i="1"/>
  <c r="I14" i="1"/>
  <c r="E14" i="1"/>
  <c r="F14" i="1" s="1"/>
  <c r="C14" i="1"/>
  <c r="N13" i="1"/>
  <c r="K13" i="1"/>
  <c r="I13" i="1"/>
  <c r="F13" i="1"/>
  <c r="E13" i="1"/>
  <c r="G13" i="1" s="1"/>
  <c r="C13" i="1"/>
  <c r="N12" i="1"/>
  <c r="K12" i="1"/>
  <c r="I12" i="1"/>
  <c r="E12" i="1"/>
  <c r="F12" i="1" s="1"/>
  <c r="C12" i="1"/>
  <c r="N11" i="1"/>
  <c r="K11" i="1"/>
  <c r="I11" i="1"/>
  <c r="F11" i="1"/>
  <c r="E11" i="1"/>
  <c r="G11" i="1" s="1"/>
  <c r="C11" i="1"/>
  <c r="N10" i="1"/>
  <c r="K10" i="1"/>
  <c r="I10" i="1"/>
  <c r="E10" i="1"/>
  <c r="F10" i="1" s="1"/>
  <c r="C10" i="1"/>
  <c r="E30" i="1" l="1"/>
  <c r="K30" i="1"/>
  <c r="D35" i="1" s="1"/>
  <c r="N30" i="1"/>
  <c r="D36" i="1" s="1"/>
  <c r="G10" i="1"/>
  <c r="G12" i="1"/>
  <c r="G14" i="1"/>
  <c r="G16" i="1"/>
  <c r="G18" i="1"/>
  <c r="G20" i="1"/>
  <c r="G22" i="1"/>
  <c r="G24" i="1"/>
  <c r="G26" i="1"/>
  <c r="G27" i="1"/>
  <c r="J30" i="1"/>
  <c r="I30" i="1" s="1"/>
  <c r="K26" i="1"/>
  <c r="F30" i="1" l="1"/>
  <c r="G30" i="1"/>
  <c r="C30" i="1"/>
</calcChain>
</file>

<file path=xl/sharedStrings.xml><?xml version="1.0" encoding="utf-8"?>
<sst xmlns="http://schemas.openxmlformats.org/spreadsheetml/2006/main" count="42" uniqueCount="42">
  <si>
    <t>Молоко 10.02.2024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</si>
  <si>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</si>
  <si>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</si>
  <si>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</si>
  <si>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</si>
  <si>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</si>
  <si>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</si>
  <si>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</si>
  <si>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</si>
  <si>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2023 году голов</t>
  </si>
  <si>
    <t>Кол-во коров в 2023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</si>
  <si>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</si>
  <si>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</si>
  <si>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</si>
  <si>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</si>
  <si>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</si>
  <si>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</si>
  <si>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</si>
  <si>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</si>
  <si>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</si>
  <si>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</si>
  <si>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</si>
  <si>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</si>
  <si>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</si>
  <si>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</si>
  <si>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</si>
  <si>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</si>
  <si>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</si>
  <si>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</si>
  <si>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</si>
  <si>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</si>
  <si>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АО "Осаново"</t>
  </si>
  <si>
    <t>ИТОГО</t>
  </si>
  <si>
    <t>КФХ "Оганесян Г.А."</t>
  </si>
  <si>
    <t>КФХ "Халмурзаева Н.К."</t>
  </si>
  <si>
    <t>КФХ "Халмурзаев Н.У"</t>
  </si>
  <si>
    <t>Всего с кр.хозяйствами</t>
  </si>
  <si>
    <t>всего коров в 2023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</si>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</sst>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6" borderId="2" xfId="0" applyFont="1" applyFill="1" applyBorder="1"/>
    <xf numFmtId="3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3" fillId="6" borderId="8" xfId="0" applyFont="1" applyFill="1" applyBorder="1"/>
    <xf numFmtId="0" fontId="1" fillId="6" borderId="9" xfId="0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0" borderId="6" xfId="0" applyFont="1" applyBorder="1"/>
    <xf numFmtId="3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5" xfId="0" applyFont="1" applyBorder="1"/>
    <xf numFmtId="3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" fillId="0" borderId="2" xfId="0" applyFont="1" applyBorder="1"/>
    <xf numFmtId="164" fontId="0" fillId="0" borderId="2" xfId="0" applyNumberFormat="1" applyBorder="1" applyAlignment="1">
      <alignment horizontal="center" vertical="center"/>
    </xf>
    <xf numFmtId="3" fontId="1" fillId="6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/>
  </sheetViews>
  <sheetFormatPr defaultRowHeight="15" x14ac:dyDescent="0.25"/>
  <cols>
    <col min="1" max="1" width="37" customWidth="1"/>
    <col min="2" max="2" width="10.28515625" customWidth="1"/>
    <col min="3" max="3" width="9.42578125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x14ac:dyDescent="0.25">
      <c r="A10" s="18" t="s">
        <v>16</v>
      </c>
      <c r="B10" s="19">
        <v>128006</v>
      </c>
      <c r="C10" s="20">
        <f t="shared" ref="C10:C30" si="0">B10/J10*100</f>
        <v>101.55659928279013</v>
      </c>
      <c r="D10" s="21">
        <v>992</v>
      </c>
      <c r="E10" s="20">
        <f>B10/D10</f>
        <v>129.0383064516129</v>
      </c>
      <c r="F10" s="20">
        <f t="shared" ref="F10:F30" si="1">E10-H10</f>
        <v>1.6383064516128911</v>
      </c>
      <c r="G10" s="20">
        <f t="shared" ref="G10:G30" si="2">E10-I10</f>
        <v>1.977822580645153</v>
      </c>
      <c r="H10" s="20">
        <v>127.4</v>
      </c>
      <c r="I10" s="20">
        <f>J10/L10</f>
        <v>127.06048387096774</v>
      </c>
      <c r="J10" s="19">
        <v>126044</v>
      </c>
      <c r="K10" s="21">
        <f t="shared" ref="K10:K30" si="3">D10-L10</f>
        <v>0</v>
      </c>
      <c r="L10" s="21">
        <v>992</v>
      </c>
      <c r="M10" s="21">
        <v>992</v>
      </c>
      <c r="N10" s="21">
        <f t="shared" ref="N10:N30" si="4">D10-M10</f>
        <v>0</v>
      </c>
    </row>
    <row r="11" spans="1:14" x14ac:dyDescent="0.25">
      <c r="A11" s="18" t="s">
        <v>17</v>
      </c>
      <c r="B11" s="19">
        <v>163147</v>
      </c>
      <c r="C11" s="20">
        <f t="shared" si="0"/>
        <v>103.76129692876177</v>
      </c>
      <c r="D11" s="21">
        <v>1185</v>
      </c>
      <c r="E11" s="20">
        <f t="shared" ref="E11:E30" si="5">B11/D11</f>
        <v>137.67679324894516</v>
      </c>
      <c r="F11" s="20">
        <f t="shared" si="1"/>
        <v>1.0767932489451653</v>
      </c>
      <c r="G11" s="20">
        <f t="shared" si="2"/>
        <v>3.6333149880755968</v>
      </c>
      <c r="H11" s="20">
        <v>136.6</v>
      </c>
      <c r="I11" s="20">
        <f t="shared" ref="I11:I30" si="6">J11/L11</f>
        <v>134.04347826086956</v>
      </c>
      <c r="J11" s="19">
        <v>157233</v>
      </c>
      <c r="K11" s="21">
        <f t="shared" si="3"/>
        <v>12</v>
      </c>
      <c r="L11" s="21">
        <v>1173</v>
      </c>
      <c r="M11" s="21">
        <v>1185</v>
      </c>
      <c r="N11" s="21">
        <f t="shared" si="4"/>
        <v>0</v>
      </c>
    </row>
    <row r="12" spans="1:14" x14ac:dyDescent="0.25">
      <c r="A12" s="18" t="s">
        <v>18</v>
      </c>
      <c r="B12" s="19">
        <v>124089</v>
      </c>
      <c r="C12" s="20">
        <f t="shared" si="0"/>
        <v>96.695238837372401</v>
      </c>
      <c r="D12" s="21">
        <v>778</v>
      </c>
      <c r="E12" s="20">
        <f>B12/D12</f>
        <v>159.49742930591259</v>
      </c>
      <c r="F12" s="20">
        <f t="shared" si="1"/>
        <v>-1.3025706940874215</v>
      </c>
      <c r="G12" s="20">
        <f t="shared" si="2"/>
        <v>-5.4511568123393488</v>
      </c>
      <c r="H12" s="20">
        <v>160.80000000000001</v>
      </c>
      <c r="I12" s="20">
        <f t="shared" si="6"/>
        <v>164.94858611825194</v>
      </c>
      <c r="J12" s="19">
        <v>128330</v>
      </c>
      <c r="K12" s="21">
        <f t="shared" si="3"/>
        <v>0</v>
      </c>
      <c r="L12" s="21">
        <v>778</v>
      </c>
      <c r="M12" s="21">
        <v>778</v>
      </c>
      <c r="N12" s="21">
        <f t="shared" si="4"/>
        <v>0</v>
      </c>
    </row>
    <row r="13" spans="1:14" x14ac:dyDescent="0.25">
      <c r="A13" s="18" t="s">
        <v>19</v>
      </c>
      <c r="B13" s="19">
        <v>114110</v>
      </c>
      <c r="C13" s="20">
        <f t="shared" si="0"/>
        <v>96.76899592944369</v>
      </c>
      <c r="D13" s="21">
        <v>1060</v>
      </c>
      <c r="E13" s="20">
        <f t="shared" si="5"/>
        <v>107.65094339622641</v>
      </c>
      <c r="F13" s="20">
        <f t="shared" si="1"/>
        <v>-2.1490566037735874</v>
      </c>
      <c r="G13" s="20">
        <f t="shared" si="2"/>
        <v>-1.4332379173721108</v>
      </c>
      <c r="H13" s="20">
        <v>109.8</v>
      </c>
      <c r="I13" s="20">
        <f t="shared" si="6"/>
        <v>109.08418131359852</v>
      </c>
      <c r="J13" s="19">
        <v>117920</v>
      </c>
      <c r="K13" s="21">
        <f t="shared" si="3"/>
        <v>-21</v>
      </c>
      <c r="L13" s="21">
        <v>1081</v>
      </c>
      <c r="M13" s="21">
        <v>1060</v>
      </c>
      <c r="N13" s="21">
        <f t="shared" si="4"/>
        <v>0</v>
      </c>
    </row>
    <row r="14" spans="1:14" x14ac:dyDescent="0.25">
      <c r="A14" s="18" t="s">
        <v>20</v>
      </c>
      <c r="B14" s="19">
        <v>157017</v>
      </c>
      <c r="C14" s="20">
        <f>B14/J14*100</f>
        <v>110.15026517383617</v>
      </c>
      <c r="D14" s="21">
        <v>1200</v>
      </c>
      <c r="E14" s="20">
        <f t="shared" si="5"/>
        <v>130.8475</v>
      </c>
      <c r="F14" s="20">
        <f t="shared" si="1"/>
        <v>-0.25249999999999773</v>
      </c>
      <c r="G14" s="20">
        <f t="shared" si="2"/>
        <v>12.05749999999999</v>
      </c>
      <c r="H14" s="20">
        <v>131.1</v>
      </c>
      <c r="I14" s="20">
        <f t="shared" si="6"/>
        <v>118.79</v>
      </c>
      <c r="J14" s="19">
        <v>142548</v>
      </c>
      <c r="K14" s="21">
        <f t="shared" si="3"/>
        <v>0</v>
      </c>
      <c r="L14" s="21">
        <v>1200</v>
      </c>
      <c r="M14" s="21">
        <v>1200</v>
      </c>
      <c r="N14" s="21">
        <f t="shared" si="4"/>
        <v>0</v>
      </c>
    </row>
    <row r="15" spans="1:14" x14ac:dyDescent="0.25">
      <c r="A15" s="18" t="s">
        <v>21</v>
      </c>
      <c r="B15" s="19">
        <v>302592</v>
      </c>
      <c r="C15" s="20">
        <f t="shared" si="0"/>
        <v>115.55796572886314</v>
      </c>
      <c r="D15" s="21">
        <v>2546</v>
      </c>
      <c r="E15" s="20">
        <f t="shared" si="5"/>
        <v>118.84996072270228</v>
      </c>
      <c r="F15" s="20">
        <f t="shared" si="1"/>
        <v>0.54996072270228069</v>
      </c>
      <c r="G15" s="20">
        <f t="shared" si="2"/>
        <v>11.268613146695699</v>
      </c>
      <c r="H15" s="20">
        <v>118.3</v>
      </c>
      <c r="I15" s="20">
        <f t="shared" si="6"/>
        <v>107.58134757600658</v>
      </c>
      <c r="J15" s="19">
        <v>261853</v>
      </c>
      <c r="K15" s="21">
        <f t="shared" si="3"/>
        <v>112</v>
      </c>
      <c r="L15" s="21">
        <v>2434</v>
      </c>
      <c r="M15" s="21">
        <v>2546</v>
      </c>
      <c r="N15" s="21">
        <f t="shared" si="4"/>
        <v>0</v>
      </c>
    </row>
    <row r="16" spans="1:14" x14ac:dyDescent="0.25">
      <c r="A16" s="18" t="s">
        <v>22</v>
      </c>
      <c r="B16" s="19">
        <v>52527</v>
      </c>
      <c r="C16" s="20">
        <f t="shared" si="0"/>
        <v>113.80318918450472</v>
      </c>
      <c r="D16" s="21">
        <v>420</v>
      </c>
      <c r="E16" s="20">
        <f t="shared" si="5"/>
        <v>125.06428571428572</v>
      </c>
      <c r="F16" s="20">
        <f t="shared" si="1"/>
        <v>-2.5357142857142776</v>
      </c>
      <c r="G16" s="20">
        <f t="shared" si="2"/>
        <v>15.169047619047618</v>
      </c>
      <c r="H16" s="20">
        <v>127.6</v>
      </c>
      <c r="I16" s="20">
        <f t="shared" si="6"/>
        <v>109.8952380952381</v>
      </c>
      <c r="J16" s="19">
        <v>46156</v>
      </c>
      <c r="K16" s="21">
        <f t="shared" si="3"/>
        <v>0</v>
      </c>
      <c r="L16" s="21">
        <v>420</v>
      </c>
      <c r="M16" s="21">
        <v>420</v>
      </c>
      <c r="N16" s="21">
        <f t="shared" si="4"/>
        <v>0</v>
      </c>
    </row>
    <row r="17" spans="1:14" x14ac:dyDescent="0.25">
      <c r="A17" s="18" t="s">
        <v>23</v>
      </c>
      <c r="B17" s="19">
        <v>240728</v>
      </c>
      <c r="C17" s="20">
        <f t="shared" si="0"/>
        <v>95.203970655118539</v>
      </c>
      <c r="D17" s="21">
        <v>1721</v>
      </c>
      <c r="E17" s="20">
        <f t="shared" si="5"/>
        <v>139.87681580476468</v>
      </c>
      <c r="F17" s="20">
        <f t="shared" si="1"/>
        <v>-4.3231841952353136</v>
      </c>
      <c r="G17" s="20">
        <f t="shared" si="2"/>
        <v>-4.3644848227310433</v>
      </c>
      <c r="H17" s="20">
        <v>144.19999999999999</v>
      </c>
      <c r="I17" s="20">
        <f t="shared" si="6"/>
        <v>144.24130062749572</v>
      </c>
      <c r="J17" s="19">
        <v>252855</v>
      </c>
      <c r="K17" s="21">
        <f t="shared" si="3"/>
        <v>-32</v>
      </c>
      <c r="L17" s="21">
        <v>1753</v>
      </c>
      <c r="M17" s="21">
        <v>1721</v>
      </c>
      <c r="N17" s="21">
        <f t="shared" si="4"/>
        <v>0</v>
      </c>
    </row>
    <row r="18" spans="1:14" x14ac:dyDescent="0.25">
      <c r="A18" s="18" t="s">
        <v>24</v>
      </c>
      <c r="B18" s="19">
        <v>179555</v>
      </c>
      <c r="C18" s="20">
        <f t="shared" si="0"/>
        <v>116.53210628107111</v>
      </c>
      <c r="D18" s="21">
        <v>1690</v>
      </c>
      <c r="E18" s="20">
        <f t="shared" si="5"/>
        <v>106.24556213017752</v>
      </c>
      <c r="F18" s="20">
        <f t="shared" si="1"/>
        <v>1.945562130177521</v>
      </c>
      <c r="G18" s="20">
        <f t="shared" si="2"/>
        <v>10.54245654011541</v>
      </c>
      <c r="H18" s="20">
        <v>104.3</v>
      </c>
      <c r="I18" s="20">
        <f t="shared" si="6"/>
        <v>95.703105590062108</v>
      </c>
      <c r="J18" s="19">
        <v>154082</v>
      </c>
      <c r="K18" s="21">
        <f t="shared" si="3"/>
        <v>80</v>
      </c>
      <c r="L18" s="21">
        <v>1610</v>
      </c>
      <c r="M18" s="21">
        <v>1700</v>
      </c>
      <c r="N18" s="21">
        <f t="shared" si="4"/>
        <v>-10</v>
      </c>
    </row>
    <row r="19" spans="1:14" x14ac:dyDescent="0.25">
      <c r="A19" s="22" t="s">
        <v>25</v>
      </c>
      <c r="B19" s="23">
        <v>60034</v>
      </c>
      <c r="C19" s="24">
        <f t="shared" si="0"/>
        <v>117.97048478060093</v>
      </c>
      <c r="D19" s="25">
        <v>685</v>
      </c>
      <c r="E19" s="24">
        <f t="shared" si="5"/>
        <v>87.64087591240876</v>
      </c>
      <c r="F19" s="24">
        <f t="shared" si="1"/>
        <v>-5.9124087591243324E-2</v>
      </c>
      <c r="G19" s="24">
        <f>E19-I19</f>
        <v>9.5902624154762464</v>
      </c>
      <c r="H19" s="24">
        <v>87.7</v>
      </c>
      <c r="I19" s="20">
        <f t="shared" si="6"/>
        <v>78.050613496932513</v>
      </c>
      <c r="J19" s="23">
        <v>50889</v>
      </c>
      <c r="K19" s="25">
        <f t="shared" si="3"/>
        <v>33</v>
      </c>
      <c r="L19" s="25">
        <v>652</v>
      </c>
      <c r="M19" s="25">
        <v>684</v>
      </c>
      <c r="N19" s="25">
        <f t="shared" si="4"/>
        <v>1</v>
      </c>
    </row>
    <row r="20" spans="1:14" x14ac:dyDescent="0.25">
      <c r="A20" s="18" t="s">
        <v>26</v>
      </c>
      <c r="B20" s="19">
        <v>127896</v>
      </c>
      <c r="C20" s="20">
        <f t="shared" si="0"/>
        <v>101.01811116288988</v>
      </c>
      <c r="D20" s="21">
        <v>805</v>
      </c>
      <c r="E20" s="20">
        <f t="shared" si="5"/>
        <v>158.87701863354036</v>
      </c>
      <c r="F20" s="20">
        <f t="shared" si="1"/>
        <v>6.6770186335403707</v>
      </c>
      <c r="G20" s="20">
        <f t="shared" si="2"/>
        <v>1.6012422360248308</v>
      </c>
      <c r="H20" s="20">
        <v>152.19999999999999</v>
      </c>
      <c r="I20" s="20">
        <f t="shared" si="6"/>
        <v>157.27577639751553</v>
      </c>
      <c r="J20" s="19">
        <v>126607</v>
      </c>
      <c r="K20" s="21">
        <f t="shared" si="3"/>
        <v>0</v>
      </c>
      <c r="L20" s="21">
        <v>805</v>
      </c>
      <c r="M20" s="21">
        <v>805</v>
      </c>
      <c r="N20" s="21">
        <f t="shared" si="4"/>
        <v>0</v>
      </c>
    </row>
    <row r="21" spans="1:14" hidden="1" x14ac:dyDescent="0.25">
      <c r="A21" s="18" t="s">
        <v>27</v>
      </c>
      <c r="B21" s="19"/>
      <c r="C21" s="20" t="e">
        <f t="shared" si="0"/>
        <v>#DIV/0!</v>
      </c>
      <c r="D21" s="21"/>
      <c r="E21" s="20" t="e">
        <f t="shared" si="5"/>
        <v>#DIV/0!</v>
      </c>
      <c r="F21" s="20" t="e">
        <f t="shared" si="1"/>
        <v>#DIV/0!</v>
      </c>
      <c r="G21" s="20" t="e">
        <f t="shared" si="2"/>
        <v>#DIV/0!</v>
      </c>
      <c r="H21" s="20"/>
      <c r="I21" s="20" t="e">
        <f t="shared" si="6"/>
        <v>#DIV/0!</v>
      </c>
      <c r="J21" s="19"/>
      <c r="K21" s="21">
        <f t="shared" si="3"/>
        <v>0</v>
      </c>
      <c r="L21" s="21"/>
      <c r="M21" s="21"/>
      <c r="N21" s="21">
        <f t="shared" si="4"/>
        <v>0</v>
      </c>
    </row>
    <row r="22" spans="1:14" x14ac:dyDescent="0.25">
      <c r="A22" s="18" t="s">
        <v>28</v>
      </c>
      <c r="B22" s="19">
        <v>532545</v>
      </c>
      <c r="C22" s="20">
        <f t="shared" si="0"/>
        <v>102.58887394867328</v>
      </c>
      <c r="D22" s="21">
        <v>4050</v>
      </c>
      <c r="E22" s="20">
        <f t="shared" si="5"/>
        <v>131.49259259259259</v>
      </c>
      <c r="F22" s="20">
        <f t="shared" si="1"/>
        <v>-4.2074074074074019</v>
      </c>
      <c r="G22" s="20">
        <f t="shared" si="2"/>
        <v>-3.5154698261330282</v>
      </c>
      <c r="H22" s="20">
        <v>135.69999999999999</v>
      </c>
      <c r="I22" s="20">
        <f t="shared" si="6"/>
        <v>135.00806241872561</v>
      </c>
      <c r="J22" s="19">
        <v>519106</v>
      </c>
      <c r="K22" s="21">
        <f t="shared" si="3"/>
        <v>205</v>
      </c>
      <c r="L22" s="21">
        <v>3845</v>
      </c>
      <c r="M22" s="21">
        <v>4050</v>
      </c>
      <c r="N22" s="21">
        <f t="shared" si="4"/>
        <v>0</v>
      </c>
    </row>
    <row r="23" spans="1:14" hidden="1" x14ac:dyDescent="0.25">
      <c r="A23" s="18" t="s">
        <v>29</v>
      </c>
      <c r="B23" s="19"/>
      <c r="C23" s="20" t="e">
        <f t="shared" si="0"/>
        <v>#DIV/0!</v>
      </c>
      <c r="D23" s="21"/>
      <c r="E23" s="20" t="e">
        <f t="shared" si="5"/>
        <v>#DIV/0!</v>
      </c>
      <c r="F23" s="20" t="e">
        <f t="shared" si="1"/>
        <v>#DIV/0!</v>
      </c>
      <c r="G23" s="20" t="e">
        <f t="shared" si="2"/>
        <v>#DIV/0!</v>
      </c>
      <c r="H23" s="20"/>
      <c r="I23" s="20" t="e">
        <f t="shared" si="6"/>
        <v>#DIV/0!</v>
      </c>
      <c r="J23" s="19"/>
      <c r="K23" s="21">
        <f t="shared" si="3"/>
        <v>0</v>
      </c>
      <c r="L23" s="21"/>
      <c r="M23" s="21"/>
      <c r="N23" s="21">
        <f t="shared" si="4"/>
        <v>0</v>
      </c>
    </row>
    <row r="24" spans="1:14" x14ac:dyDescent="0.25">
      <c r="A24" s="18" t="s">
        <v>30</v>
      </c>
      <c r="B24" s="26"/>
      <c r="C24" s="27">
        <f t="shared" si="0"/>
        <v>0</v>
      </c>
      <c r="D24" s="28"/>
      <c r="E24" s="20" t="e">
        <f t="shared" si="5"/>
        <v>#DIV/0!</v>
      </c>
      <c r="F24" s="20" t="e">
        <f t="shared" si="1"/>
        <v>#DIV/0!</v>
      </c>
      <c r="G24" s="20" t="e">
        <f t="shared" si="2"/>
        <v>#DIV/0!</v>
      </c>
      <c r="H24" s="27"/>
      <c r="I24" s="20">
        <f t="shared" si="6"/>
        <v>93.288135593220332</v>
      </c>
      <c r="J24" s="19">
        <v>16512</v>
      </c>
      <c r="K24" s="21">
        <f t="shared" si="3"/>
        <v>-177</v>
      </c>
      <c r="L24" s="21">
        <v>177</v>
      </c>
      <c r="M24" s="28"/>
      <c r="N24" s="21">
        <f t="shared" si="4"/>
        <v>0</v>
      </c>
    </row>
    <row r="25" spans="1:14" ht="15.75" thickBot="1" x14ac:dyDescent="0.3">
      <c r="A25" s="29" t="s">
        <v>31</v>
      </c>
      <c r="B25" s="30"/>
      <c r="C25" s="31">
        <f t="shared" si="0"/>
        <v>0</v>
      </c>
      <c r="D25" s="32"/>
      <c r="E25" s="31" t="e">
        <f t="shared" si="5"/>
        <v>#DIV/0!</v>
      </c>
      <c r="F25" s="31" t="e">
        <f t="shared" si="1"/>
        <v>#DIV/0!</v>
      </c>
      <c r="G25" s="31" t="e">
        <f t="shared" si="2"/>
        <v>#DIV/0!</v>
      </c>
      <c r="H25" s="31" t="e">
        <v>#DIV/0!</v>
      </c>
      <c r="I25" s="20">
        <f t="shared" si="6"/>
        <v>86.004761904761907</v>
      </c>
      <c r="J25" s="33">
        <v>18061</v>
      </c>
      <c r="K25" s="34">
        <f t="shared" si="3"/>
        <v>-210</v>
      </c>
      <c r="L25" s="34">
        <v>210</v>
      </c>
      <c r="M25" s="35"/>
      <c r="N25" s="34">
        <f t="shared" si="4"/>
        <v>0</v>
      </c>
    </row>
    <row r="26" spans="1:14" ht="16.5" thickBot="1" x14ac:dyDescent="0.3">
      <c r="A26" s="36" t="s">
        <v>32</v>
      </c>
      <c r="B26" s="37">
        <f>SUM(B10:B25)</f>
        <v>2182246</v>
      </c>
      <c r="C26" s="38">
        <f t="shared" si="0"/>
        <v>103.02379949730809</v>
      </c>
      <c r="D26" s="37">
        <f>SUM(D10:D25)</f>
        <v>17132</v>
      </c>
      <c r="E26" s="38">
        <f t="shared" si="5"/>
        <v>127.37835629231847</v>
      </c>
      <c r="F26" s="38">
        <f t="shared" si="1"/>
        <v>-0.92164370768153958</v>
      </c>
      <c r="G26" s="38">
        <f t="shared" si="2"/>
        <v>3.7241823285122848</v>
      </c>
      <c r="H26" s="39">
        <v>128.30000000000001</v>
      </c>
      <c r="I26" s="27">
        <f t="shared" si="6"/>
        <v>123.65417396380619</v>
      </c>
      <c r="J26" s="40">
        <f>SUM(J10:J25)</f>
        <v>2118196</v>
      </c>
      <c r="K26" s="41">
        <f t="shared" si="3"/>
        <v>2</v>
      </c>
      <c r="L26" s="42">
        <f>SUM(L10:L25)</f>
        <v>17130</v>
      </c>
      <c r="M26" s="42">
        <f>SUM(M10:M24)</f>
        <v>17141</v>
      </c>
      <c r="N26" s="43">
        <f t="shared" si="4"/>
        <v>-9</v>
      </c>
    </row>
    <row r="27" spans="1:14" ht="15.75" thickBot="1" x14ac:dyDescent="0.3">
      <c r="A27" s="44" t="s">
        <v>33</v>
      </c>
      <c r="B27" s="45">
        <v>66700</v>
      </c>
      <c r="C27" s="46">
        <f t="shared" si="0"/>
        <v>107.1623662478712</v>
      </c>
      <c r="D27" s="47">
        <v>580</v>
      </c>
      <c r="E27" s="48">
        <f t="shared" si="5"/>
        <v>115</v>
      </c>
      <c r="F27" s="46">
        <f t="shared" si="1"/>
        <v>0</v>
      </c>
      <c r="G27" s="46">
        <f t="shared" si="2"/>
        <v>7.6862068965517238</v>
      </c>
      <c r="H27" s="46">
        <v>115</v>
      </c>
      <c r="I27" s="20">
        <f t="shared" si="6"/>
        <v>107.31379310344828</v>
      </c>
      <c r="J27" s="45">
        <v>62242</v>
      </c>
      <c r="K27" s="49">
        <f t="shared" si="3"/>
        <v>0</v>
      </c>
      <c r="L27" s="47">
        <v>580</v>
      </c>
      <c r="M27" s="47">
        <v>580</v>
      </c>
      <c r="N27" s="50">
        <f t="shared" si="4"/>
        <v>0</v>
      </c>
    </row>
    <row r="28" spans="1:14" ht="15.75" thickBot="1" x14ac:dyDescent="0.3">
      <c r="A28" s="51" t="s">
        <v>34</v>
      </c>
      <c r="B28" s="52">
        <v>15000</v>
      </c>
      <c r="C28" s="46" t="e">
        <f t="shared" si="0"/>
        <v>#DIV/0!</v>
      </c>
      <c r="D28" s="53">
        <v>117</v>
      </c>
      <c r="E28" s="48">
        <f t="shared" si="5"/>
        <v>128.2051282051282</v>
      </c>
      <c r="F28" s="54">
        <f t="shared" si="1"/>
        <v>5.1282051282157681E-3</v>
      </c>
      <c r="G28" s="48" t="e">
        <f t="shared" si="2"/>
        <v>#DIV/0!</v>
      </c>
      <c r="H28" s="54">
        <v>128.19999999999999</v>
      </c>
      <c r="I28" s="20" t="e">
        <f t="shared" si="6"/>
        <v>#DIV/0!</v>
      </c>
      <c r="J28" s="55"/>
      <c r="K28" s="56"/>
      <c r="L28" s="56"/>
      <c r="M28" s="53">
        <v>117</v>
      </c>
      <c r="N28" s="50">
        <f t="shared" si="4"/>
        <v>0</v>
      </c>
    </row>
    <row r="29" spans="1:14" ht="15.75" thickBot="1" x14ac:dyDescent="0.3">
      <c r="A29" s="57" t="s">
        <v>35</v>
      </c>
      <c r="B29" s="33">
        <v>25371</v>
      </c>
      <c r="C29" s="58">
        <f t="shared" si="0"/>
        <v>79.833228445563236</v>
      </c>
      <c r="D29" s="34">
        <v>330</v>
      </c>
      <c r="E29" s="31">
        <f t="shared" si="5"/>
        <v>76.881818181818176</v>
      </c>
      <c r="F29" s="58">
        <f t="shared" si="1"/>
        <v>-7.8181818181818272</v>
      </c>
      <c r="G29" s="58">
        <f t="shared" si="2"/>
        <v>-2.5681818181818272</v>
      </c>
      <c r="H29" s="58">
        <v>84.7</v>
      </c>
      <c r="I29" s="20">
        <f t="shared" si="6"/>
        <v>79.45</v>
      </c>
      <c r="J29" s="33">
        <v>31780</v>
      </c>
      <c r="K29" s="32">
        <f t="shared" si="3"/>
        <v>-70</v>
      </c>
      <c r="L29" s="34">
        <v>400</v>
      </c>
      <c r="M29" s="34">
        <v>330</v>
      </c>
      <c r="N29" s="50">
        <f t="shared" si="4"/>
        <v>0</v>
      </c>
    </row>
    <row r="30" spans="1:14" ht="16.5" thickBot="1" x14ac:dyDescent="0.3">
      <c r="A30" s="36" t="s">
        <v>36</v>
      </c>
      <c r="B30" s="59">
        <f>B26+B27+B28+B29</f>
        <v>2289317</v>
      </c>
      <c r="C30" s="38">
        <f t="shared" si="0"/>
        <v>103.48514477325472</v>
      </c>
      <c r="D30" s="37">
        <f>D26+D27+D28+D29</f>
        <v>18159</v>
      </c>
      <c r="E30" s="38">
        <f t="shared" si="5"/>
        <v>126.07065367035629</v>
      </c>
      <c r="F30" s="38">
        <f t="shared" si="1"/>
        <v>-1.0293463296437011</v>
      </c>
      <c r="G30" s="38">
        <f t="shared" si="2"/>
        <v>3.9161533942657343</v>
      </c>
      <c r="H30" s="39">
        <v>127.1</v>
      </c>
      <c r="I30" s="27">
        <f t="shared" si="6"/>
        <v>122.15450027609056</v>
      </c>
      <c r="J30" s="60">
        <f>J26+J27+J28+J29</f>
        <v>2212218</v>
      </c>
      <c r="K30" s="61">
        <f t="shared" si="3"/>
        <v>49</v>
      </c>
      <c r="L30" s="40">
        <f>L26+L27+L28+L29</f>
        <v>18110</v>
      </c>
      <c r="M30" s="61">
        <f>M26+M27+M28+M29</f>
        <v>18168</v>
      </c>
      <c r="N30" s="61">
        <f t="shared" si="4"/>
        <v>-9</v>
      </c>
    </row>
    <row r="31" spans="1:14" x14ac:dyDescent="0.25">
      <c r="I31" s="53">
        <v>2023</v>
      </c>
      <c r="J31" s="53">
        <v>2023</v>
      </c>
      <c r="L31" s="53">
        <v>2023</v>
      </c>
    </row>
    <row r="32" spans="1:14" x14ac:dyDescent="0.25">
      <c r="A32" t="s">
        <v>37</v>
      </c>
      <c r="D32">
        <f>L30</f>
        <v>18110</v>
      </c>
    </row>
    <row r="33" spans="1:4" x14ac:dyDescent="0.25">
      <c r="A33" t="s">
        <v>38</v>
      </c>
      <c r="D33">
        <f>M30</f>
        <v>18168</v>
      </c>
    </row>
    <row r="34" spans="1:4" x14ac:dyDescent="0.25">
      <c r="A34" t="s">
        <v>39</v>
      </c>
    </row>
    <row r="35" spans="1:4" x14ac:dyDescent="0.25">
      <c r="A35" t="s">
        <v>40</v>
      </c>
      <c r="D35">
        <f>K30</f>
        <v>49</v>
      </c>
    </row>
    <row r="36" spans="1:4" x14ac:dyDescent="0.25">
      <c r="A36" t="s">
        <v>41</v>
      </c>
      <c r="D36">
        <f>N30</f>
        <v>-9</v>
      </c>
    </row>
    <row r="38" spans="1:4" x14ac:dyDescent="0.25">
      <c r="A38" s="62"/>
      <c r="B38" s="62"/>
      <c r="C38" s="62"/>
      <c r="D38" s="63"/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Шиловская Евгения Игоревна</dc:creator>
  <cp:lastModifiedBy>Шиловская Евгения Игоревна</cp:lastModifiedBy>
  <dcterms:created xsi:type="dcterms:W3CDTF">2015-06-05T18:19:34Z</dcterms:created>
  <dcterms:modified xsi:type="dcterms:W3CDTF">2024-02-13T05:42:28Z</dcterms:modified>
</cp:coreProperties>
</file>