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0" i="1" l="1"/>
  <c r="N26" i="1"/>
  <c r="K26" i="1"/>
  <c r="I26" i="1"/>
  <c r="F26" i="1"/>
  <c r="E26" i="1"/>
  <c r="G26" i="1" s="1"/>
  <c r="C26" i="1"/>
  <c r="N25" i="1"/>
  <c r="K25" i="1"/>
  <c r="I25" i="1"/>
  <c r="E25" i="1"/>
  <c r="F25" i="1" s="1"/>
  <c r="C25" i="1"/>
  <c r="N24" i="1"/>
  <c r="K24" i="1"/>
  <c r="I24" i="1"/>
  <c r="E24" i="1"/>
  <c r="C24" i="1"/>
  <c r="L23" i="1"/>
  <c r="L27" i="1" s="1"/>
  <c r="D29" i="1" s="1"/>
  <c r="J23" i="1"/>
  <c r="D23" i="1"/>
  <c r="D27" i="1" s="1"/>
  <c r="B23" i="1"/>
  <c r="B27" i="1" s="1"/>
  <c r="N22" i="1"/>
  <c r="K22" i="1"/>
  <c r="I22" i="1"/>
  <c r="E22" i="1"/>
  <c r="G22" i="1" s="1"/>
  <c r="C22" i="1"/>
  <c r="N21" i="1"/>
  <c r="K21" i="1"/>
  <c r="I21" i="1"/>
  <c r="E21" i="1"/>
  <c r="G21" i="1" s="1"/>
  <c r="C21" i="1"/>
  <c r="N20" i="1"/>
  <c r="K20" i="1"/>
  <c r="I20" i="1"/>
  <c r="E20" i="1"/>
  <c r="G20" i="1" s="1"/>
  <c r="C20" i="1"/>
  <c r="N19" i="1"/>
  <c r="K19" i="1"/>
  <c r="I19" i="1"/>
  <c r="E19" i="1"/>
  <c r="F19" i="1" s="1"/>
  <c r="C19" i="1"/>
  <c r="N18" i="1"/>
  <c r="K18" i="1"/>
  <c r="I18" i="1"/>
  <c r="E18" i="1"/>
  <c r="F18" i="1" s="1"/>
  <c r="C18" i="1"/>
  <c r="N17" i="1"/>
  <c r="K17" i="1"/>
  <c r="I17" i="1"/>
  <c r="E17" i="1"/>
  <c r="F17" i="1" s="1"/>
  <c r="C17" i="1"/>
  <c r="N16" i="1"/>
  <c r="K16" i="1"/>
  <c r="I16" i="1"/>
  <c r="F16" i="1"/>
  <c r="E16" i="1"/>
  <c r="G16" i="1" s="1"/>
  <c r="C16" i="1"/>
  <c r="N15" i="1"/>
  <c r="K15" i="1"/>
  <c r="I15" i="1"/>
  <c r="E15" i="1"/>
  <c r="F15" i="1" s="1"/>
  <c r="C15" i="1"/>
  <c r="N14" i="1"/>
  <c r="K14" i="1"/>
  <c r="I14" i="1"/>
  <c r="E14" i="1"/>
  <c r="C14" i="1"/>
  <c r="N13" i="1"/>
  <c r="K13" i="1"/>
  <c r="I13" i="1"/>
  <c r="E13" i="1"/>
  <c r="F13" i="1" s="1"/>
  <c r="C13" i="1"/>
  <c r="N12" i="1"/>
  <c r="K12" i="1"/>
  <c r="I12" i="1"/>
  <c r="E12" i="1"/>
  <c r="G12" i="1" s="1"/>
  <c r="C12" i="1"/>
  <c r="N11" i="1"/>
  <c r="K11" i="1"/>
  <c r="I11" i="1"/>
  <c r="E11" i="1"/>
  <c r="F11" i="1" s="1"/>
  <c r="C11" i="1"/>
  <c r="N10" i="1"/>
  <c r="K10" i="1"/>
  <c r="I10" i="1"/>
  <c r="E10" i="1"/>
  <c r="G10" i="1" s="1"/>
  <c r="C10" i="1"/>
  <c r="F12" i="1" l="1"/>
  <c r="G14" i="1"/>
  <c r="F20" i="1"/>
  <c r="F21" i="1"/>
  <c r="C23" i="1"/>
  <c r="E23" i="1"/>
  <c r="F23" i="1" s="1"/>
  <c r="G24" i="1"/>
  <c r="F10" i="1"/>
  <c r="F14" i="1"/>
  <c r="F22" i="1"/>
  <c r="I23" i="1"/>
  <c r="G23" i="1" s="1"/>
  <c r="F24" i="1"/>
  <c r="G18" i="1"/>
  <c r="E27" i="1"/>
  <c r="N27" i="1"/>
  <c r="D33" i="1" s="1"/>
  <c r="K27" i="1"/>
  <c r="D32" i="1" s="1"/>
  <c r="G11" i="1"/>
  <c r="G13" i="1"/>
  <c r="G15" i="1"/>
  <c r="G17" i="1"/>
  <c r="G19" i="1"/>
  <c r="G25" i="1"/>
  <c r="J27" i="1"/>
  <c r="I27" i="1" s="1"/>
  <c r="K23" i="1"/>
  <c r="N23" i="1"/>
  <c r="C27" i="1" l="1"/>
  <c r="F27" i="1"/>
  <c r="G27" i="1"/>
</calcChain>
</file>

<file path=xl/sharedStrings.xml><?xml version="1.0" encoding="utf-8"?>
<sst xmlns="http://schemas.openxmlformats.org/spreadsheetml/2006/main" count="39" uniqueCount="39">
  <si>
    <t>Молоко 10.04.2024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</si>
  <si>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</si>
  <si>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</si>
  <si>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</si>
  <si>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</si>
  <si>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</si>
  <si>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</si>
  <si>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</si>
  <si>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</si>
  <si>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</si>
  <si>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</si>
  <si>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</si>
  <si>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</si>
  <si>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</si>
  <si>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</si>
  <si>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</si>
  <si>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</si>
  <si>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</si>
  <si>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</si>
  <si>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</si>
  <si>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</si>
  <si>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</si>
  <si>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</si>
  <si>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</si>
  <si>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</si>
  <si>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</si>
  <si>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</si>
  <si>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 xml:space="preserve">ОАО "Заря" 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</si>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</sst>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G33" sqref="G33"/>
    </sheetView>
  </sheetViews>
  <sheetFormatPr defaultRowHeight="15" x14ac:dyDescent="0.25"/>
  <cols>
    <col min="1" max="1" width="37.5703125" customWidth="1"/>
    <col min="2" max="2" width="10.5703125" customWidth="1"/>
    <col min="9" max="9" width="10.140625" customWidth="1"/>
    <col min="10" max="10" width="10.710937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130101</v>
      </c>
      <c r="C10" s="20">
        <f t="shared" ref="C10:C27" si="0">B10/J10*100</f>
        <v>100.0684552195182</v>
      </c>
      <c r="D10" s="21">
        <v>999</v>
      </c>
      <c r="E10" s="20">
        <f>B10/D10</f>
        <v>130.23123123123122</v>
      </c>
      <c r="F10" s="20">
        <f t="shared" ref="F10:F27" si="1">E10-H10</f>
        <v>1.0800800800800801</v>
      </c>
      <c r="G10" s="20">
        <f t="shared" ref="G10:G27" si="2">E10-I10</f>
        <v>-1.094021294021303</v>
      </c>
      <c r="H10" s="20">
        <v>129.15115115115114</v>
      </c>
      <c r="I10" s="20">
        <f>J10/L10</f>
        <v>131.32525252525252</v>
      </c>
      <c r="J10" s="19">
        <v>130012</v>
      </c>
      <c r="K10" s="21">
        <f t="shared" ref="K10:K27" si="3">D10-L10</f>
        <v>9</v>
      </c>
      <c r="L10" s="21">
        <v>990</v>
      </c>
      <c r="M10" s="21">
        <v>999</v>
      </c>
      <c r="N10" s="21">
        <f t="shared" ref="N10:N27" si="4">D10-M10</f>
        <v>0</v>
      </c>
    </row>
    <row r="11" spans="1:14" x14ac:dyDescent="0.25">
      <c r="A11" s="18" t="s">
        <v>17</v>
      </c>
      <c r="B11" s="19">
        <v>157979</v>
      </c>
      <c r="C11" s="20">
        <f t="shared" si="0"/>
        <v>102.77195904188187</v>
      </c>
      <c r="D11" s="21">
        <v>1157</v>
      </c>
      <c r="E11" s="20">
        <f t="shared" ref="E11:E27" si="5">B11/D11</f>
        <v>136.54191875540189</v>
      </c>
      <c r="F11" s="20">
        <f t="shared" si="1"/>
        <v>1.8599827139152865</v>
      </c>
      <c r="G11" s="20">
        <f t="shared" si="2"/>
        <v>0.14617785034423036</v>
      </c>
      <c r="H11" s="20">
        <v>134.68193604148661</v>
      </c>
      <c r="I11" s="20">
        <f t="shared" ref="I11:I27" si="6">J11/L11</f>
        <v>136.39574090505766</v>
      </c>
      <c r="J11" s="19">
        <v>153718</v>
      </c>
      <c r="K11" s="21">
        <f t="shared" si="3"/>
        <v>30</v>
      </c>
      <c r="L11" s="21">
        <v>1127</v>
      </c>
      <c r="M11" s="21">
        <v>1157</v>
      </c>
      <c r="N11" s="21">
        <f t="shared" si="4"/>
        <v>0</v>
      </c>
    </row>
    <row r="12" spans="1:14" x14ac:dyDescent="0.25">
      <c r="A12" s="18" t="s">
        <v>18</v>
      </c>
      <c r="B12" s="19">
        <v>133488</v>
      </c>
      <c r="C12" s="20">
        <f t="shared" si="0"/>
        <v>105.82946842668571</v>
      </c>
      <c r="D12" s="21">
        <v>759</v>
      </c>
      <c r="E12" s="20">
        <f>B12/D12</f>
        <v>175.87351778656125</v>
      </c>
      <c r="F12" s="20">
        <f t="shared" si="1"/>
        <v>-0.74967061923584311</v>
      </c>
      <c r="G12" s="20">
        <f t="shared" si="2"/>
        <v>13.74626842923476</v>
      </c>
      <c r="H12" s="20">
        <v>176.62318840579709</v>
      </c>
      <c r="I12" s="20">
        <f t="shared" si="6"/>
        <v>162.12724935732649</v>
      </c>
      <c r="J12" s="19">
        <v>126135</v>
      </c>
      <c r="K12" s="21">
        <f t="shared" si="3"/>
        <v>-19</v>
      </c>
      <c r="L12" s="21">
        <v>778</v>
      </c>
      <c r="M12" s="21">
        <v>759</v>
      </c>
      <c r="N12" s="21">
        <f t="shared" si="4"/>
        <v>0</v>
      </c>
    </row>
    <row r="13" spans="1:14" x14ac:dyDescent="0.25">
      <c r="A13" s="18" t="s">
        <v>19</v>
      </c>
      <c r="B13" s="19">
        <v>131710</v>
      </c>
      <c r="C13" s="20">
        <f t="shared" si="0"/>
        <v>112.91041577368195</v>
      </c>
      <c r="D13" s="21">
        <v>1017</v>
      </c>
      <c r="E13" s="20">
        <f t="shared" si="5"/>
        <v>129.50835791543756</v>
      </c>
      <c r="F13" s="20">
        <f t="shared" si="1"/>
        <v>-2.114060963618499</v>
      </c>
      <c r="G13" s="20">
        <f t="shared" si="2"/>
        <v>17.667514195399207</v>
      </c>
      <c r="H13" s="20">
        <v>131.62241887905606</v>
      </c>
      <c r="I13" s="20">
        <f t="shared" si="6"/>
        <v>111.84084372003835</v>
      </c>
      <c r="J13" s="19">
        <v>116650</v>
      </c>
      <c r="K13" s="21">
        <f t="shared" si="3"/>
        <v>-26</v>
      </c>
      <c r="L13" s="21">
        <v>1043</v>
      </c>
      <c r="M13" s="21">
        <v>1017</v>
      </c>
      <c r="N13" s="21">
        <f t="shared" si="4"/>
        <v>0</v>
      </c>
    </row>
    <row r="14" spans="1:14" x14ac:dyDescent="0.25">
      <c r="A14" s="18" t="s">
        <v>20</v>
      </c>
      <c r="B14" s="19">
        <v>157587</v>
      </c>
      <c r="C14" s="20">
        <f>B14/J14*100</f>
        <v>105.38821641142246</v>
      </c>
      <c r="D14" s="21">
        <v>1200</v>
      </c>
      <c r="E14" s="20">
        <f t="shared" si="5"/>
        <v>131.32249999999999</v>
      </c>
      <c r="F14" s="20">
        <f t="shared" si="1"/>
        <v>0.6108333333333178</v>
      </c>
      <c r="G14" s="20">
        <f t="shared" si="2"/>
        <v>6.7141666666666566</v>
      </c>
      <c r="H14" s="20">
        <v>130.71166666666667</v>
      </c>
      <c r="I14" s="20">
        <f t="shared" si="6"/>
        <v>124.60833333333333</v>
      </c>
      <c r="J14" s="19">
        <v>149530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305269</v>
      </c>
      <c r="C15" s="20">
        <f t="shared" si="0"/>
        <v>106.42965969033598</v>
      </c>
      <c r="D15" s="21">
        <v>2508</v>
      </c>
      <c r="E15" s="20">
        <f t="shared" si="5"/>
        <v>121.71810207336523</v>
      </c>
      <c r="F15" s="20">
        <f t="shared" si="1"/>
        <v>-0.66547049441786044</v>
      </c>
      <c r="G15" s="20">
        <f t="shared" si="2"/>
        <v>1.4047631471907351</v>
      </c>
      <c r="H15" s="20">
        <v>122.38357256778309</v>
      </c>
      <c r="I15" s="20">
        <f t="shared" si="6"/>
        <v>120.3133389261745</v>
      </c>
      <c r="J15" s="19">
        <v>286827</v>
      </c>
      <c r="K15" s="21">
        <f t="shared" si="3"/>
        <v>124</v>
      </c>
      <c r="L15" s="21">
        <v>2384</v>
      </c>
      <c r="M15" s="21">
        <v>2508</v>
      </c>
      <c r="N15" s="21">
        <f t="shared" si="4"/>
        <v>0</v>
      </c>
    </row>
    <row r="16" spans="1:14" x14ac:dyDescent="0.25">
      <c r="A16" s="18" t="s">
        <v>22</v>
      </c>
      <c r="B16" s="19">
        <v>53811</v>
      </c>
      <c r="C16" s="20">
        <f t="shared" si="0"/>
        <v>114.61830109908834</v>
      </c>
      <c r="D16" s="21">
        <v>420</v>
      </c>
      <c r="E16" s="20">
        <f t="shared" si="5"/>
        <v>128.12142857142857</v>
      </c>
      <c r="F16" s="20">
        <f t="shared" si="1"/>
        <v>-1.5071428571428669</v>
      </c>
      <c r="G16" s="20">
        <f t="shared" si="2"/>
        <v>16.340476190476181</v>
      </c>
      <c r="H16" s="20">
        <v>129.62857142857143</v>
      </c>
      <c r="I16" s="20">
        <f t="shared" si="6"/>
        <v>111.78095238095239</v>
      </c>
      <c r="J16" s="19">
        <v>46948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241323</v>
      </c>
      <c r="C17" s="20">
        <f t="shared" si="0"/>
        <v>99.992955995690721</v>
      </c>
      <c r="D17" s="21">
        <v>1718</v>
      </c>
      <c r="E17" s="20">
        <f t="shared" si="5"/>
        <v>140.46740395809081</v>
      </c>
      <c r="F17" s="20">
        <f t="shared" si="1"/>
        <v>0</v>
      </c>
      <c r="G17" s="20">
        <f t="shared" si="2"/>
        <v>3.1864028204343811</v>
      </c>
      <c r="H17" s="20">
        <v>140.46740395809081</v>
      </c>
      <c r="I17" s="20">
        <f t="shared" si="6"/>
        <v>137.28100113765643</v>
      </c>
      <c r="J17" s="19">
        <v>241340</v>
      </c>
      <c r="K17" s="21">
        <f t="shared" si="3"/>
        <v>-40</v>
      </c>
      <c r="L17" s="21">
        <v>1758</v>
      </c>
      <c r="M17" s="21">
        <v>1718</v>
      </c>
      <c r="N17" s="21">
        <f t="shared" si="4"/>
        <v>0</v>
      </c>
    </row>
    <row r="18" spans="1:14" x14ac:dyDescent="0.25">
      <c r="A18" s="18" t="s">
        <v>24</v>
      </c>
      <c r="B18" s="19">
        <v>175731</v>
      </c>
      <c r="C18" s="20">
        <f t="shared" si="0"/>
        <v>101.68146969477796</v>
      </c>
      <c r="D18" s="21">
        <v>1683</v>
      </c>
      <c r="E18" s="20">
        <f t="shared" si="5"/>
        <v>104.41532976827095</v>
      </c>
      <c r="F18" s="20">
        <f t="shared" si="1"/>
        <v>-0.28282828282827666</v>
      </c>
      <c r="G18" s="20">
        <f t="shared" si="2"/>
        <v>-1.9385163855751983</v>
      </c>
      <c r="H18" s="20">
        <v>104.69815805109923</v>
      </c>
      <c r="I18" s="20">
        <f t="shared" si="6"/>
        <v>106.35384615384615</v>
      </c>
      <c r="J18" s="19">
        <v>172825</v>
      </c>
      <c r="K18" s="21">
        <f t="shared" si="3"/>
        <v>58</v>
      </c>
      <c r="L18" s="21">
        <v>1625</v>
      </c>
      <c r="M18" s="21">
        <v>1683</v>
      </c>
      <c r="N18" s="21">
        <f t="shared" si="4"/>
        <v>0</v>
      </c>
    </row>
    <row r="19" spans="1:14" x14ac:dyDescent="0.25">
      <c r="A19" s="22" t="s">
        <v>25</v>
      </c>
      <c r="B19" s="23">
        <v>64364</v>
      </c>
      <c r="C19" s="24">
        <f>B19/J19*100</f>
        <v>136.58722916622457</v>
      </c>
      <c r="D19" s="25">
        <v>687</v>
      </c>
      <c r="E19" s="24">
        <f t="shared" si="5"/>
        <v>93.688500727802037</v>
      </c>
      <c r="F19" s="24">
        <f t="shared" si="1"/>
        <v>-1.7058021207736687</v>
      </c>
      <c r="G19" s="24">
        <f>E19-I19</f>
        <v>21.963995400556982</v>
      </c>
      <c r="H19" s="24">
        <v>95.394302848575705</v>
      </c>
      <c r="I19" s="20">
        <f t="shared" si="6"/>
        <v>71.724505327245055</v>
      </c>
      <c r="J19" s="23">
        <v>47123</v>
      </c>
      <c r="K19" s="25">
        <f t="shared" si="3"/>
        <v>30</v>
      </c>
      <c r="L19" s="25">
        <v>657</v>
      </c>
      <c r="M19" s="25">
        <v>667</v>
      </c>
      <c r="N19" s="25">
        <f t="shared" si="4"/>
        <v>20</v>
      </c>
    </row>
    <row r="20" spans="1:14" x14ac:dyDescent="0.25">
      <c r="A20" s="18" t="s">
        <v>26</v>
      </c>
      <c r="B20" s="19">
        <v>134352</v>
      </c>
      <c r="C20" s="20">
        <f t="shared" si="0"/>
        <v>98.394656667447862</v>
      </c>
      <c r="D20" s="21">
        <v>805</v>
      </c>
      <c r="E20" s="20">
        <f t="shared" si="5"/>
        <v>166.89689440993789</v>
      </c>
      <c r="F20" s="20">
        <f t="shared" si="1"/>
        <v>-4.8459627329192472</v>
      </c>
      <c r="G20" s="20">
        <f t="shared" si="2"/>
        <v>-2.722981366459635</v>
      </c>
      <c r="H20" s="20">
        <v>171.74285714285713</v>
      </c>
      <c r="I20" s="20">
        <f t="shared" si="6"/>
        <v>169.61987577639752</v>
      </c>
      <c r="J20" s="19">
        <v>136544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x14ac:dyDescent="0.25">
      <c r="A21" s="18" t="s">
        <v>27</v>
      </c>
      <c r="B21" s="19">
        <v>544503</v>
      </c>
      <c r="C21" s="20">
        <f t="shared" si="0"/>
        <v>104.01779659236136</v>
      </c>
      <c r="D21" s="21">
        <v>3898</v>
      </c>
      <c r="E21" s="20">
        <f t="shared" si="5"/>
        <v>139.68778860954336</v>
      </c>
      <c r="F21" s="20">
        <f t="shared" si="1"/>
        <v>-6.9009748589024866E-2</v>
      </c>
      <c r="G21" s="20">
        <f t="shared" si="2"/>
        <v>0.31851278419725304</v>
      </c>
      <c r="H21" s="20">
        <v>139.75679835813239</v>
      </c>
      <c r="I21" s="20">
        <f t="shared" si="6"/>
        <v>139.36927582534611</v>
      </c>
      <c r="J21" s="19">
        <v>523471</v>
      </c>
      <c r="K21" s="21">
        <f t="shared" si="3"/>
        <v>142</v>
      </c>
      <c r="L21" s="21">
        <v>3756</v>
      </c>
      <c r="M21" s="21">
        <v>3898</v>
      </c>
      <c r="N21" s="21">
        <f t="shared" si="4"/>
        <v>0</v>
      </c>
    </row>
    <row r="22" spans="1:14" ht="15.75" thickBot="1" x14ac:dyDescent="0.3">
      <c r="A22" s="18" t="s">
        <v>28</v>
      </c>
      <c r="B22" s="26"/>
      <c r="C22" s="27">
        <f t="shared" si="0"/>
        <v>0</v>
      </c>
      <c r="D22" s="28"/>
      <c r="E22" s="20" t="e">
        <f t="shared" si="5"/>
        <v>#DIV/0!</v>
      </c>
      <c r="F22" s="20" t="e">
        <f t="shared" si="1"/>
        <v>#DIV/0!</v>
      </c>
      <c r="G22" s="20" t="e">
        <f t="shared" si="2"/>
        <v>#DIV/0!</v>
      </c>
      <c r="H22" s="27"/>
      <c r="I22" s="20">
        <f t="shared" si="6"/>
        <v>93.220338983050851</v>
      </c>
      <c r="J22" s="19">
        <v>16500</v>
      </c>
      <c r="K22" s="21">
        <f t="shared" si="3"/>
        <v>-177</v>
      </c>
      <c r="L22" s="21">
        <v>177</v>
      </c>
      <c r="M22" s="28"/>
      <c r="N22" s="21">
        <f t="shared" si="4"/>
        <v>0</v>
      </c>
    </row>
    <row r="23" spans="1:14" ht="16.5" thickBot="1" x14ac:dyDescent="0.3">
      <c r="A23" s="29" t="s">
        <v>29</v>
      </c>
      <c r="B23" s="30">
        <f>SUM(B10:B22)</f>
        <v>2230218</v>
      </c>
      <c r="C23" s="31">
        <f t="shared" si="0"/>
        <v>103.84587984017679</v>
      </c>
      <c r="D23" s="30">
        <f>SUM(D10:D22)</f>
        <v>16851</v>
      </c>
      <c r="E23" s="31">
        <f t="shared" si="5"/>
        <v>132.3492967776393</v>
      </c>
      <c r="F23" s="31">
        <f t="shared" si="1"/>
        <v>-0.45237870213017572</v>
      </c>
      <c r="G23" s="31">
        <f t="shared" si="2"/>
        <v>3.9029451029981601</v>
      </c>
      <c r="H23" s="32">
        <v>132.80167547976947</v>
      </c>
      <c r="I23" s="27">
        <f t="shared" si="6"/>
        <v>128.44635167464114</v>
      </c>
      <c r="J23" s="33">
        <f>SUM(J10:J22)</f>
        <v>2147623</v>
      </c>
      <c r="K23" s="34">
        <f t="shared" si="3"/>
        <v>131</v>
      </c>
      <c r="L23" s="35">
        <f>SUM(L10:L22)</f>
        <v>16720</v>
      </c>
      <c r="M23" s="35">
        <v>16831</v>
      </c>
      <c r="N23" s="36">
        <f t="shared" si="4"/>
        <v>20</v>
      </c>
    </row>
    <row r="24" spans="1:14" ht="15.75" thickBot="1" x14ac:dyDescent="0.3">
      <c r="A24" s="37" t="s">
        <v>30</v>
      </c>
      <c r="B24" s="38">
        <v>63510</v>
      </c>
      <c r="C24" s="39">
        <f t="shared" si="0"/>
        <v>100.92165898617512</v>
      </c>
      <c r="D24" s="40">
        <v>580</v>
      </c>
      <c r="E24" s="41">
        <f t="shared" si="5"/>
        <v>109.5</v>
      </c>
      <c r="F24" s="39">
        <f t="shared" si="1"/>
        <v>0</v>
      </c>
      <c r="G24" s="39">
        <f t="shared" si="2"/>
        <v>1</v>
      </c>
      <c r="H24" s="39">
        <v>109.5</v>
      </c>
      <c r="I24" s="20">
        <f t="shared" si="6"/>
        <v>108.5</v>
      </c>
      <c r="J24" s="38">
        <v>62930</v>
      </c>
      <c r="K24" s="42">
        <f t="shared" si="3"/>
        <v>0</v>
      </c>
      <c r="L24" s="40">
        <v>580</v>
      </c>
      <c r="M24" s="40">
        <v>580</v>
      </c>
      <c r="N24" s="43">
        <f t="shared" si="4"/>
        <v>0</v>
      </c>
    </row>
    <row r="25" spans="1:14" ht="15.75" thickBot="1" x14ac:dyDescent="0.3">
      <c r="A25" s="44" t="s">
        <v>31</v>
      </c>
      <c r="B25" s="45">
        <v>13500</v>
      </c>
      <c r="C25" s="39">
        <f t="shared" si="0"/>
        <v>71.05263157894737</v>
      </c>
      <c r="D25" s="46">
        <v>117</v>
      </c>
      <c r="E25" s="41">
        <f t="shared" si="5"/>
        <v>115.38461538461539</v>
      </c>
      <c r="F25" s="47">
        <f t="shared" si="1"/>
        <v>8.5470085470085451</v>
      </c>
      <c r="G25" s="41">
        <f t="shared" si="2"/>
        <v>24.908424908424905</v>
      </c>
      <c r="H25" s="47">
        <v>106.83760683760684</v>
      </c>
      <c r="I25" s="20">
        <f t="shared" si="6"/>
        <v>90.476190476190482</v>
      </c>
      <c r="J25" s="45">
        <v>19000</v>
      </c>
      <c r="K25" s="48">
        <f t="shared" si="3"/>
        <v>-93</v>
      </c>
      <c r="L25" s="46">
        <v>210</v>
      </c>
      <c r="M25" s="46">
        <v>117</v>
      </c>
      <c r="N25" s="43">
        <f t="shared" si="4"/>
        <v>0</v>
      </c>
    </row>
    <row r="26" spans="1:14" ht="15.75" thickBot="1" x14ac:dyDescent="0.3">
      <c r="A26" s="49" t="s">
        <v>32</v>
      </c>
      <c r="B26" s="50">
        <v>20125</v>
      </c>
      <c r="C26" s="51">
        <f t="shared" si="0"/>
        <v>70.527422463641145</v>
      </c>
      <c r="D26" s="52">
        <v>330</v>
      </c>
      <c r="E26" s="53">
        <f t="shared" si="5"/>
        <v>60.984848484848484</v>
      </c>
      <c r="F26" s="51">
        <f t="shared" si="1"/>
        <v>0.14242424242424079</v>
      </c>
      <c r="G26" s="51">
        <f t="shared" si="2"/>
        <v>-17.623966942148755</v>
      </c>
      <c r="H26" s="51">
        <v>60.842424242424244</v>
      </c>
      <c r="I26" s="20">
        <f t="shared" si="6"/>
        <v>78.608815426997239</v>
      </c>
      <c r="J26" s="50">
        <v>28535</v>
      </c>
      <c r="K26" s="54">
        <f t="shared" si="3"/>
        <v>-33</v>
      </c>
      <c r="L26" s="52">
        <v>363</v>
      </c>
      <c r="M26" s="52">
        <v>330</v>
      </c>
      <c r="N26" s="43">
        <f t="shared" si="4"/>
        <v>0</v>
      </c>
    </row>
    <row r="27" spans="1:14" ht="16.5" thickBot="1" x14ac:dyDescent="0.3">
      <c r="A27" s="29" t="s">
        <v>33</v>
      </c>
      <c r="B27" s="55">
        <f>B23+B24+B25+B26</f>
        <v>2327353</v>
      </c>
      <c r="C27" s="31">
        <f t="shared" si="0"/>
        <v>103.06741809885179</v>
      </c>
      <c r="D27" s="30">
        <f>D23+D24+D25+D26</f>
        <v>17878</v>
      </c>
      <c r="E27" s="31">
        <f t="shared" si="5"/>
        <v>130.17971808927172</v>
      </c>
      <c r="F27" s="31">
        <f t="shared" si="1"/>
        <v>-0.36530374968000956</v>
      </c>
      <c r="G27" s="31">
        <f t="shared" si="2"/>
        <v>3.8389806641052644</v>
      </c>
      <c r="H27" s="32">
        <v>130.54502183895173</v>
      </c>
      <c r="I27" s="27">
        <f t="shared" si="6"/>
        <v>126.34073742516645</v>
      </c>
      <c r="J27" s="56">
        <f>J23+J24+J25+J26</f>
        <v>2258088</v>
      </c>
      <c r="K27" s="57">
        <f t="shared" si="3"/>
        <v>5</v>
      </c>
      <c r="L27" s="33">
        <f>L23+L24+L25+L26</f>
        <v>17873</v>
      </c>
      <c r="M27" s="57">
        <v>17858</v>
      </c>
      <c r="N27" s="57">
        <f t="shared" si="4"/>
        <v>20</v>
      </c>
    </row>
    <row r="28" spans="1:14" x14ac:dyDescent="0.25">
      <c r="I28" s="46">
        <v>2023</v>
      </c>
      <c r="J28" s="46">
        <v>2023</v>
      </c>
      <c r="L28" s="46">
        <v>2023</v>
      </c>
    </row>
    <row r="29" spans="1:14" x14ac:dyDescent="0.25">
      <c r="A29" t="s">
        <v>34</v>
      </c>
      <c r="D29">
        <f>L27</f>
        <v>17873</v>
      </c>
    </row>
    <row r="30" spans="1:14" x14ac:dyDescent="0.25">
      <c r="A30" t="s">
        <v>35</v>
      </c>
      <c r="D30">
        <f>M27</f>
        <v>17858</v>
      </c>
    </row>
    <row r="31" spans="1:14" x14ac:dyDescent="0.25">
      <c r="A31" t="s">
        <v>36</v>
      </c>
    </row>
    <row r="32" spans="1:14" x14ac:dyDescent="0.25">
      <c r="A32" t="s">
        <v>37</v>
      </c>
      <c r="D32">
        <f>K27</f>
        <v>5</v>
      </c>
    </row>
    <row r="33" spans="1:4" x14ac:dyDescent="0.25">
      <c r="A33" t="s">
        <v>38</v>
      </c>
      <c r="D33">
        <f>N27</f>
        <v>20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2024-04-10T08:50:59Z</dcterms:modified>
</cp:coreProperties>
</file>