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i\Desktop\"/>
    </mc:Choice>
  </mc:AlternateContent>
  <xr:revisionPtr revIDLastSave="0" documentId="13_ncr:1_{D2F6441F-868C-42AC-847B-221F47131A1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9" i="1" l="1"/>
  <c r="D32" i="1" s="1"/>
  <c r="D29" i="1"/>
  <c r="N29" i="1" s="1"/>
  <c r="D35" i="1" s="1"/>
  <c r="B29" i="1"/>
  <c r="E29" i="1" s="1"/>
  <c r="N28" i="1"/>
  <c r="K28" i="1"/>
  <c r="I28" i="1"/>
  <c r="E28" i="1"/>
  <c r="F28" i="1" s="1"/>
  <c r="C28" i="1"/>
  <c r="N27" i="1"/>
  <c r="K27" i="1"/>
  <c r="I27" i="1"/>
  <c r="F27" i="1"/>
  <c r="E27" i="1"/>
  <c r="G27" i="1" s="1"/>
  <c r="C27" i="1"/>
  <c r="N26" i="1"/>
  <c r="K26" i="1"/>
  <c r="I26" i="1"/>
  <c r="E26" i="1"/>
  <c r="F26" i="1" s="1"/>
  <c r="C26" i="1"/>
  <c r="N25" i="1"/>
  <c r="M25" i="1"/>
  <c r="L25" i="1"/>
  <c r="L29" i="1" s="1"/>
  <c r="D31" i="1" s="1"/>
  <c r="J25" i="1"/>
  <c r="J29" i="1" s="1"/>
  <c r="E25" i="1"/>
  <c r="F25" i="1" s="1"/>
  <c r="D25" i="1"/>
  <c r="K25" i="1" s="1"/>
  <c r="C25" i="1"/>
  <c r="B25" i="1"/>
  <c r="N24" i="1"/>
  <c r="K24" i="1"/>
  <c r="I24" i="1"/>
  <c r="F24" i="1"/>
  <c r="E24" i="1"/>
  <c r="G24" i="1" s="1"/>
  <c r="C24" i="1"/>
  <c r="N23" i="1"/>
  <c r="K23" i="1"/>
  <c r="I23" i="1"/>
  <c r="E23" i="1"/>
  <c r="F23" i="1" s="1"/>
  <c r="C23" i="1"/>
  <c r="N22" i="1"/>
  <c r="K22" i="1"/>
  <c r="I22" i="1"/>
  <c r="E22" i="1"/>
  <c r="G22" i="1" s="1"/>
  <c r="C22" i="1"/>
  <c r="N21" i="1"/>
  <c r="K21" i="1"/>
  <c r="I21" i="1"/>
  <c r="F21" i="1"/>
  <c r="E21" i="1"/>
  <c r="G21" i="1" s="1"/>
  <c r="C21" i="1"/>
  <c r="N20" i="1"/>
  <c r="K20" i="1"/>
  <c r="I20" i="1"/>
  <c r="E20" i="1"/>
  <c r="F20" i="1" s="1"/>
  <c r="C20" i="1"/>
  <c r="N19" i="1"/>
  <c r="K19" i="1"/>
  <c r="I19" i="1"/>
  <c r="F19" i="1"/>
  <c r="E19" i="1"/>
  <c r="G19" i="1" s="1"/>
  <c r="C19" i="1"/>
  <c r="N18" i="1"/>
  <c r="K18" i="1"/>
  <c r="I18" i="1"/>
  <c r="E18" i="1"/>
  <c r="F18" i="1" s="1"/>
  <c r="C18" i="1"/>
  <c r="N17" i="1"/>
  <c r="K17" i="1"/>
  <c r="I17" i="1"/>
  <c r="F17" i="1"/>
  <c r="E17" i="1"/>
  <c r="G17" i="1" s="1"/>
  <c r="C17" i="1"/>
  <c r="N16" i="1"/>
  <c r="K16" i="1"/>
  <c r="I16" i="1"/>
  <c r="E16" i="1"/>
  <c r="F16" i="1" s="1"/>
  <c r="C16" i="1"/>
  <c r="N15" i="1"/>
  <c r="K15" i="1"/>
  <c r="I15" i="1"/>
  <c r="F15" i="1"/>
  <c r="E15" i="1"/>
  <c r="G15" i="1" s="1"/>
  <c r="C15" i="1"/>
  <c r="N14" i="1"/>
  <c r="K14" i="1"/>
  <c r="I14" i="1"/>
  <c r="E14" i="1"/>
  <c r="F14" i="1" s="1"/>
  <c r="C14" i="1"/>
  <c r="N13" i="1"/>
  <c r="K13" i="1"/>
  <c r="I13" i="1"/>
  <c r="F13" i="1"/>
  <c r="E13" i="1"/>
  <c r="G13" i="1" s="1"/>
  <c r="C13" i="1"/>
  <c r="N12" i="1"/>
  <c r="K12" i="1"/>
  <c r="I12" i="1"/>
  <c r="E12" i="1"/>
  <c r="F12" i="1" s="1"/>
  <c r="C12" i="1"/>
  <c r="N11" i="1"/>
  <c r="K11" i="1"/>
  <c r="I11" i="1"/>
  <c r="F11" i="1"/>
  <c r="E11" i="1"/>
  <c r="G11" i="1" s="1"/>
  <c r="C11" i="1"/>
  <c r="N10" i="1"/>
  <c r="K10" i="1"/>
  <c r="I10" i="1"/>
  <c r="E10" i="1"/>
  <c r="F10" i="1" s="1"/>
  <c r="C10" i="1"/>
  <c r="I29" i="1" l="1"/>
  <c r="G29" i="1"/>
  <c r="F29" i="1"/>
  <c r="G10" i="1"/>
  <c r="G12" i="1"/>
  <c r="G14" i="1"/>
  <c r="G16" i="1"/>
  <c r="G18" i="1"/>
  <c r="G20" i="1"/>
  <c r="F22" i="1"/>
  <c r="G23" i="1"/>
  <c r="G26" i="1"/>
  <c r="G28" i="1"/>
  <c r="K29" i="1"/>
  <c r="D34" i="1" s="1"/>
  <c r="I25" i="1"/>
  <c r="G25" i="1" s="1"/>
  <c r="C29" i="1"/>
</calcChain>
</file>

<file path=xl/sharedStrings.xml><?xml version="1.0" encoding="utf-8"?>
<sst xmlns="http://schemas.openxmlformats.org/spreadsheetml/2006/main" count="41" uniqueCount="41">
  <si>
    <t>Молоко 15.02.2024</t>
  </si>
  <si>
    <t>Наименование хозяйства</t>
  </si>
  <si>
    <t>Валовка (киллограмм)</t>
  </si>
  <si>
    <t>% к пр. году</t>
  </si>
  <si>
    <t>Кол-во коров голов</t>
  </si>
  <si>
    <t>на корову (килограмм)</t>
  </si>
  <si>
    <t>на корову пятидн. (пред-шест.)</t>
  </si>
  <si>
    <t>на корову прошлый год пятидневка</t>
  </si>
  <si>
    <t>Валовка пр. год (килограмм)</t>
  </si>
  <si>
    <t xml:space="preserve"> коров к 2023 году голов</t>
  </si>
  <si>
    <t>Кол-во коров в 2023 году голов</t>
  </si>
  <si>
    <t>поголовье</t>
  </si>
  <si>
    <t>к пятидн.  +,-</t>
  </si>
  <si>
    <t xml:space="preserve">к пр.году пятидн.   +,- </t>
  </si>
  <si>
    <t>прошлая пятидневка</t>
  </si>
  <si>
    <t>снижение / увеличение поголовья</t>
  </si>
  <si>
    <t>СХПК "Ильюшинский"</t>
  </si>
  <si>
    <t>СХПК  колхоз "Новленский"</t>
  </si>
  <si>
    <t>СХПК " Присухонское"</t>
  </si>
  <si>
    <t>СПК колхоз "Племзавод Пригородный"</t>
  </si>
  <si>
    <t>СХПК колхоз "Передовой"</t>
  </si>
  <si>
    <t>АО "Племзавод Родина"</t>
  </si>
  <si>
    <t>СХПК комбинат" Тепличный"</t>
  </si>
  <si>
    <t>СХПК "Племзавод Майский"</t>
  </si>
  <si>
    <t>СПК "Агрофирма Красная Звезда"</t>
  </si>
  <si>
    <t>ООО"Милка"</t>
  </si>
  <si>
    <t>СПК"ПКЗ""Вологодский"</t>
  </si>
  <si>
    <t>ОАО "Заря" отд.Молочное</t>
  </si>
  <si>
    <t xml:space="preserve">ОАО "Заря" </t>
  </si>
  <si>
    <t>ОАО "Заря" отд.Северная Ферма</t>
  </si>
  <si>
    <t>ОАО Совхоз "Заречье"</t>
  </si>
  <si>
    <t>ИТОГО</t>
  </si>
  <si>
    <t>КФХ "Оганесян Г.А."</t>
  </si>
  <si>
    <t>КФХ "Халмурзаева Н.У."Снасудово</t>
  </si>
  <si>
    <t>КФХ "Халмурзаев Н.У"Старое село</t>
  </si>
  <si>
    <t>Всего с кр.хозяйствами</t>
  </si>
  <si>
    <t>всего коров в 2023</t>
  </si>
  <si>
    <t>Всего коров в предыдущую пятидневку</t>
  </si>
  <si>
    <t>Отклонения по поголовью:</t>
  </si>
  <si>
    <t>к прошлому году</t>
  </si>
  <si>
    <t>к предыдущей пятидневке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</si>
</sst>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/>
    <xf numFmtId="3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6" borderId="7" xfId="0" applyFont="1" applyFill="1" applyBorder="1"/>
    <xf numFmtId="0" fontId="1" fillId="6" borderId="8" xfId="0" applyFont="1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0" borderId="6" xfId="0" applyFont="1" applyBorder="1"/>
    <xf numFmtId="3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" fillId="0" borderId="5" xfId="0" applyFont="1" applyBorder="1"/>
    <xf numFmtId="3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" fillId="0" borderId="2" xfId="0" applyFont="1" applyBorder="1"/>
    <xf numFmtId="3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1" fillId="6" borderId="8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activeCell="T19" sqref="T19"/>
    </sheetView>
  </sheetViews>
  <sheetFormatPr defaultRowHeight="15" x14ac:dyDescent="0.25"/>
  <cols>
    <col min="1" max="1" width="37" customWidth="1"/>
    <col min="2" max="2" width="10.28515625" customWidth="1"/>
    <col min="3" max="3" width="9.42578125" customWidth="1"/>
  </cols>
  <sheetData>
    <row r="1" spans="1:14" ht="21" x14ac:dyDescent="0.35">
      <c r="A1" s="1" t="s">
        <v>0</v>
      </c>
    </row>
    <row r="2" spans="1:14" x14ac:dyDescent="0.25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/>
      <c r="G2" s="7"/>
      <c r="H2" s="8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11" t="s">
        <v>11</v>
      </c>
      <c r="N2" s="12"/>
    </row>
    <row r="3" spans="1:14" x14ac:dyDescent="0.25">
      <c r="A3" s="2"/>
      <c r="B3" s="13"/>
      <c r="C3" s="14"/>
      <c r="D3" s="5"/>
      <c r="E3" s="14"/>
      <c r="F3" s="4" t="s">
        <v>12</v>
      </c>
      <c r="G3" s="10" t="s">
        <v>13</v>
      </c>
      <c r="H3" s="8"/>
      <c r="I3" s="9"/>
      <c r="J3" s="9"/>
      <c r="K3" s="10"/>
      <c r="L3" s="9"/>
      <c r="M3" s="15" t="s">
        <v>14</v>
      </c>
      <c r="N3" s="10" t="s">
        <v>15</v>
      </c>
    </row>
    <row r="4" spans="1:14" x14ac:dyDescent="0.25">
      <c r="A4" s="2"/>
      <c r="B4" s="13"/>
      <c r="C4" s="14"/>
      <c r="D4" s="5"/>
      <c r="E4" s="14"/>
      <c r="F4" s="14"/>
      <c r="G4" s="10"/>
      <c r="H4" s="8"/>
      <c r="I4" s="9"/>
      <c r="J4" s="9"/>
      <c r="K4" s="10"/>
      <c r="L4" s="9"/>
      <c r="M4" s="15"/>
      <c r="N4" s="10"/>
    </row>
    <row r="5" spans="1:14" x14ac:dyDescent="0.25">
      <c r="A5" s="2"/>
      <c r="B5" s="13"/>
      <c r="C5" s="14"/>
      <c r="D5" s="5"/>
      <c r="E5" s="14"/>
      <c r="F5" s="14"/>
      <c r="G5" s="10"/>
      <c r="H5" s="8"/>
      <c r="I5" s="9"/>
      <c r="J5" s="9"/>
      <c r="K5" s="10"/>
      <c r="L5" s="9"/>
      <c r="M5" s="15"/>
      <c r="N5" s="10"/>
    </row>
    <row r="6" spans="1:14" x14ac:dyDescent="0.25">
      <c r="A6" s="2"/>
      <c r="B6" s="13"/>
      <c r="C6" s="14"/>
      <c r="D6" s="5"/>
      <c r="E6" s="14"/>
      <c r="F6" s="14"/>
      <c r="G6" s="10"/>
      <c r="H6" s="8"/>
      <c r="I6" s="9"/>
      <c r="J6" s="9"/>
      <c r="K6" s="10"/>
      <c r="L6" s="9"/>
      <c r="M6" s="15"/>
      <c r="N6" s="10"/>
    </row>
    <row r="7" spans="1:14" x14ac:dyDescent="0.25">
      <c r="A7" s="2"/>
      <c r="B7" s="13"/>
      <c r="C7" s="14"/>
      <c r="D7" s="5"/>
      <c r="E7" s="14"/>
      <c r="F7" s="14"/>
      <c r="G7" s="10"/>
      <c r="H7" s="8"/>
      <c r="I7" s="9"/>
      <c r="J7" s="9"/>
      <c r="K7" s="10"/>
      <c r="L7" s="9"/>
      <c r="M7" s="15"/>
      <c r="N7" s="10"/>
    </row>
    <row r="8" spans="1:14" x14ac:dyDescent="0.25">
      <c r="A8" s="2"/>
      <c r="B8" s="13"/>
      <c r="C8" s="14"/>
      <c r="D8" s="5"/>
      <c r="E8" s="14"/>
      <c r="F8" s="14"/>
      <c r="G8" s="10"/>
      <c r="H8" s="8"/>
      <c r="I8" s="9"/>
      <c r="J8" s="9"/>
      <c r="K8" s="10"/>
      <c r="L8" s="9"/>
      <c r="M8" s="15"/>
      <c r="N8" s="10"/>
    </row>
    <row r="9" spans="1:14" x14ac:dyDescent="0.25">
      <c r="A9" s="2"/>
      <c r="B9" s="16"/>
      <c r="C9" s="17"/>
      <c r="D9" s="5"/>
      <c r="E9" s="17"/>
      <c r="F9" s="17"/>
      <c r="G9" s="10"/>
      <c r="H9" s="8"/>
      <c r="I9" s="9"/>
      <c r="J9" s="9"/>
      <c r="K9" s="10"/>
      <c r="L9" s="9"/>
      <c r="M9" s="15"/>
      <c r="N9" s="10"/>
    </row>
    <row r="10" spans="1:14" x14ac:dyDescent="0.25">
      <c r="A10" s="18" t="s">
        <v>16</v>
      </c>
      <c r="B10" s="19">
        <v>128499</v>
      </c>
      <c r="C10" s="20">
        <f t="shared" ref="C10:C29" si="0">B10/J10*100</f>
        <v>101.09593567573521</v>
      </c>
      <c r="D10" s="21">
        <v>992</v>
      </c>
      <c r="E10" s="20">
        <f>B10/D10</f>
        <v>129.53528225806451</v>
      </c>
      <c r="F10" s="20">
        <f t="shared" ref="F10:F29" si="1">E10-H10</f>
        <v>0.53528225806451246</v>
      </c>
      <c r="G10" s="20">
        <f t="shared" ref="G10:G29" si="2">E10-I10</f>
        <v>1.4042338709677438</v>
      </c>
      <c r="H10" s="20">
        <v>129</v>
      </c>
      <c r="I10" s="20">
        <f>J10/L10</f>
        <v>128.13104838709677</v>
      </c>
      <c r="J10" s="19">
        <v>127106</v>
      </c>
      <c r="K10" s="21">
        <f t="shared" ref="K10:K29" si="3">D10-L10</f>
        <v>0</v>
      </c>
      <c r="L10" s="21">
        <v>992</v>
      </c>
      <c r="M10" s="21">
        <v>992</v>
      </c>
      <c r="N10" s="21">
        <f t="shared" ref="N10:N29" si="4">D10-M10</f>
        <v>0</v>
      </c>
    </row>
    <row r="11" spans="1:14" x14ac:dyDescent="0.25">
      <c r="A11" s="18" t="s">
        <v>17</v>
      </c>
      <c r="B11" s="19">
        <v>163917</v>
      </c>
      <c r="C11" s="20">
        <f t="shared" si="0"/>
        <v>104.66038386392368</v>
      </c>
      <c r="D11" s="21">
        <v>1185</v>
      </c>
      <c r="E11" s="20">
        <f t="shared" ref="E11:E29" si="5">B11/D11</f>
        <v>138.32658227848103</v>
      </c>
      <c r="F11" s="20">
        <f t="shared" si="1"/>
        <v>0.6265822784810382</v>
      </c>
      <c r="G11" s="20">
        <f t="shared" si="2"/>
        <v>4.8074006928032702</v>
      </c>
      <c r="H11" s="20">
        <v>137.69999999999999</v>
      </c>
      <c r="I11" s="20">
        <f t="shared" ref="I11:I29" si="6">J11/L11</f>
        <v>133.51918158567776</v>
      </c>
      <c r="J11" s="19">
        <v>156618</v>
      </c>
      <c r="K11" s="21">
        <f t="shared" si="3"/>
        <v>12</v>
      </c>
      <c r="L11" s="21">
        <v>1173</v>
      </c>
      <c r="M11" s="21">
        <v>1185</v>
      </c>
      <c r="N11" s="21">
        <f t="shared" si="4"/>
        <v>0</v>
      </c>
    </row>
    <row r="12" spans="1:14" x14ac:dyDescent="0.25">
      <c r="A12" s="18" t="s">
        <v>18</v>
      </c>
      <c r="B12" s="19">
        <v>125477</v>
      </c>
      <c r="C12" s="20">
        <f t="shared" si="0"/>
        <v>96.705998412343646</v>
      </c>
      <c r="D12" s="21">
        <v>778</v>
      </c>
      <c r="E12" s="20">
        <f>B12/D12</f>
        <v>161.2814910025707</v>
      </c>
      <c r="F12" s="20">
        <f t="shared" si="1"/>
        <v>1.7814910025707036</v>
      </c>
      <c r="G12" s="20">
        <f t="shared" si="2"/>
        <v>-5.4935732647814746</v>
      </c>
      <c r="H12" s="20">
        <v>159.5</v>
      </c>
      <c r="I12" s="20">
        <f t="shared" si="6"/>
        <v>166.77506426735218</v>
      </c>
      <c r="J12" s="19">
        <v>129751</v>
      </c>
      <c r="K12" s="21">
        <f t="shared" si="3"/>
        <v>0</v>
      </c>
      <c r="L12" s="21">
        <v>778</v>
      </c>
      <c r="M12" s="21">
        <v>778</v>
      </c>
      <c r="N12" s="21">
        <f t="shared" si="4"/>
        <v>0</v>
      </c>
    </row>
    <row r="13" spans="1:14" x14ac:dyDescent="0.25">
      <c r="A13" s="18" t="s">
        <v>19</v>
      </c>
      <c r="B13" s="19">
        <v>117800</v>
      </c>
      <c r="C13" s="20">
        <f t="shared" si="0"/>
        <v>101.37693631669535</v>
      </c>
      <c r="D13" s="21">
        <v>1060</v>
      </c>
      <c r="E13" s="20">
        <f t="shared" si="5"/>
        <v>111.13207547169812</v>
      </c>
      <c r="F13" s="20">
        <f t="shared" si="1"/>
        <v>3.4320754716981128</v>
      </c>
      <c r="G13" s="20">
        <f t="shared" si="2"/>
        <v>3.6390134920496422</v>
      </c>
      <c r="H13" s="20">
        <v>107.7</v>
      </c>
      <c r="I13" s="20">
        <f t="shared" si="6"/>
        <v>107.49306197964847</v>
      </c>
      <c r="J13" s="19">
        <v>116200</v>
      </c>
      <c r="K13" s="21">
        <f t="shared" si="3"/>
        <v>-21</v>
      </c>
      <c r="L13" s="21">
        <v>1081</v>
      </c>
      <c r="M13" s="21">
        <v>1060</v>
      </c>
      <c r="N13" s="21">
        <f t="shared" si="4"/>
        <v>0</v>
      </c>
    </row>
    <row r="14" spans="1:14" x14ac:dyDescent="0.25">
      <c r="A14" s="18" t="s">
        <v>20</v>
      </c>
      <c r="B14" s="19">
        <v>158161</v>
      </c>
      <c r="C14" s="20">
        <f>B14/J14*100</f>
        <v>110.14534134672303</v>
      </c>
      <c r="D14" s="21">
        <v>1200</v>
      </c>
      <c r="E14" s="20">
        <f t="shared" si="5"/>
        <v>131.80083333333334</v>
      </c>
      <c r="F14" s="20">
        <f t="shared" si="1"/>
        <v>1.0008333333333326</v>
      </c>
      <c r="G14" s="20">
        <f t="shared" si="2"/>
        <v>12.140000000000015</v>
      </c>
      <c r="H14" s="20">
        <v>130.80000000000001</v>
      </c>
      <c r="I14" s="20">
        <f t="shared" si="6"/>
        <v>119.66083333333333</v>
      </c>
      <c r="J14" s="19">
        <v>143593</v>
      </c>
      <c r="K14" s="21">
        <f t="shared" si="3"/>
        <v>0</v>
      </c>
      <c r="L14" s="21">
        <v>1200</v>
      </c>
      <c r="M14" s="21">
        <v>1200</v>
      </c>
      <c r="N14" s="21">
        <f t="shared" si="4"/>
        <v>0</v>
      </c>
    </row>
    <row r="15" spans="1:14" x14ac:dyDescent="0.25">
      <c r="A15" s="18" t="s">
        <v>21</v>
      </c>
      <c r="B15" s="19">
        <v>303275</v>
      </c>
      <c r="C15" s="20">
        <f t="shared" si="0"/>
        <v>112.74415042714708</v>
      </c>
      <c r="D15" s="21">
        <v>2546</v>
      </c>
      <c r="E15" s="20">
        <f t="shared" si="5"/>
        <v>119.11822466614296</v>
      </c>
      <c r="F15" s="20">
        <f t="shared" si="1"/>
        <v>0.31822466614296729</v>
      </c>
      <c r="G15" s="20">
        <f t="shared" si="2"/>
        <v>8.6030233514346719</v>
      </c>
      <c r="H15" s="20">
        <v>118.8</v>
      </c>
      <c r="I15" s="20">
        <f t="shared" si="6"/>
        <v>110.51520131470829</v>
      </c>
      <c r="J15" s="19">
        <v>268994</v>
      </c>
      <c r="K15" s="21">
        <f t="shared" si="3"/>
        <v>112</v>
      </c>
      <c r="L15" s="21">
        <v>2434</v>
      </c>
      <c r="M15" s="21">
        <v>2546</v>
      </c>
      <c r="N15" s="21">
        <f t="shared" si="4"/>
        <v>0</v>
      </c>
    </row>
    <row r="16" spans="1:14" x14ac:dyDescent="0.25">
      <c r="A16" s="18" t="s">
        <v>22</v>
      </c>
      <c r="B16" s="19">
        <v>52788</v>
      </c>
      <c r="C16" s="20">
        <f t="shared" si="0"/>
        <v>112.0027158345887</v>
      </c>
      <c r="D16" s="21">
        <v>420</v>
      </c>
      <c r="E16" s="20">
        <f t="shared" si="5"/>
        <v>125.68571428571428</v>
      </c>
      <c r="F16" s="20">
        <f t="shared" si="1"/>
        <v>0.58571428571428896</v>
      </c>
      <c r="G16" s="20">
        <f t="shared" si="2"/>
        <v>13.469047619047615</v>
      </c>
      <c r="H16" s="20">
        <v>125.1</v>
      </c>
      <c r="I16" s="20">
        <f t="shared" si="6"/>
        <v>112.21666666666667</v>
      </c>
      <c r="J16" s="19">
        <v>47131</v>
      </c>
      <c r="K16" s="21">
        <f t="shared" si="3"/>
        <v>0</v>
      </c>
      <c r="L16" s="21">
        <v>420</v>
      </c>
      <c r="M16" s="21">
        <v>420</v>
      </c>
      <c r="N16" s="21">
        <f t="shared" si="4"/>
        <v>0</v>
      </c>
    </row>
    <row r="17" spans="1:14" x14ac:dyDescent="0.25">
      <c r="A17" s="18" t="s">
        <v>23</v>
      </c>
      <c r="B17" s="19">
        <v>231931</v>
      </c>
      <c r="C17" s="20">
        <f t="shared" si="0"/>
        <v>93.204870599582051</v>
      </c>
      <c r="D17" s="21">
        <v>1721</v>
      </c>
      <c r="E17" s="20">
        <f t="shared" si="5"/>
        <v>134.76525276002323</v>
      </c>
      <c r="F17" s="20">
        <f t="shared" si="1"/>
        <v>-5.1347472399767753</v>
      </c>
      <c r="G17" s="20">
        <f t="shared" si="2"/>
        <v>-8.4108116818640042</v>
      </c>
      <c r="H17" s="20">
        <v>139.9</v>
      </c>
      <c r="I17" s="20">
        <f t="shared" si="6"/>
        <v>143.17606444188723</v>
      </c>
      <c r="J17" s="19">
        <v>248840</v>
      </c>
      <c r="K17" s="21">
        <f t="shared" si="3"/>
        <v>-17</v>
      </c>
      <c r="L17" s="21">
        <v>1738</v>
      </c>
      <c r="M17" s="21">
        <v>1721</v>
      </c>
      <c r="N17" s="21">
        <f t="shared" si="4"/>
        <v>0</v>
      </c>
    </row>
    <row r="18" spans="1:14" x14ac:dyDescent="0.25">
      <c r="A18" s="18" t="s">
        <v>24</v>
      </c>
      <c r="B18" s="19">
        <v>179555</v>
      </c>
      <c r="C18" s="20">
        <f t="shared" si="0"/>
        <v>114.42454754014784</v>
      </c>
      <c r="D18" s="21">
        <v>1690</v>
      </c>
      <c r="E18" s="20">
        <f t="shared" si="5"/>
        <v>106.24556213017752</v>
      </c>
      <c r="F18" s="20">
        <f t="shared" si="1"/>
        <v>4.5562130177515314E-2</v>
      </c>
      <c r="G18" s="20">
        <f t="shared" si="2"/>
        <v>8.7797236208607501</v>
      </c>
      <c r="H18" s="20">
        <v>106.2</v>
      </c>
      <c r="I18" s="20">
        <f t="shared" si="6"/>
        <v>97.465838509316768</v>
      </c>
      <c r="J18" s="19">
        <v>156920</v>
      </c>
      <c r="K18" s="21">
        <f t="shared" si="3"/>
        <v>80</v>
      </c>
      <c r="L18" s="21">
        <v>1610</v>
      </c>
      <c r="M18" s="21">
        <v>1690</v>
      </c>
      <c r="N18" s="21">
        <f t="shared" si="4"/>
        <v>0</v>
      </c>
    </row>
    <row r="19" spans="1:14" x14ac:dyDescent="0.25">
      <c r="A19" s="22" t="s">
        <v>25</v>
      </c>
      <c r="B19" s="23">
        <v>60034</v>
      </c>
      <c r="C19" s="24">
        <f t="shared" si="0"/>
        <v>114.20472920273174</v>
      </c>
      <c r="D19" s="25">
        <v>679</v>
      </c>
      <c r="E19" s="24">
        <f t="shared" si="5"/>
        <v>88.415316642120771</v>
      </c>
      <c r="F19" s="24">
        <f t="shared" si="1"/>
        <v>0.81531664212077715</v>
      </c>
      <c r="G19" s="24">
        <f>E19-I19</f>
        <v>7.9145509453366998</v>
      </c>
      <c r="H19" s="24">
        <v>87.6</v>
      </c>
      <c r="I19" s="20">
        <f t="shared" si="6"/>
        <v>80.500765696784072</v>
      </c>
      <c r="J19" s="23">
        <v>52567</v>
      </c>
      <c r="K19" s="25">
        <f t="shared" si="3"/>
        <v>26</v>
      </c>
      <c r="L19" s="25">
        <v>653</v>
      </c>
      <c r="M19" s="25">
        <v>685</v>
      </c>
      <c r="N19" s="25">
        <f t="shared" si="4"/>
        <v>-6</v>
      </c>
    </row>
    <row r="20" spans="1:14" x14ac:dyDescent="0.25">
      <c r="A20" s="18" t="s">
        <v>26</v>
      </c>
      <c r="B20" s="19">
        <v>133079</v>
      </c>
      <c r="C20" s="20">
        <f t="shared" si="0"/>
        <v>106.21423383588868</v>
      </c>
      <c r="D20" s="21">
        <v>805</v>
      </c>
      <c r="E20" s="20">
        <f t="shared" si="5"/>
        <v>165.31552795031055</v>
      </c>
      <c r="F20" s="20">
        <f t="shared" si="1"/>
        <v>6.4155279503105476</v>
      </c>
      <c r="G20" s="20">
        <f t="shared" si="2"/>
        <v>9.6720496894409962</v>
      </c>
      <c r="H20" s="20">
        <v>158.9</v>
      </c>
      <c r="I20" s="20">
        <f t="shared" si="6"/>
        <v>155.64347826086956</v>
      </c>
      <c r="J20" s="19">
        <v>125293</v>
      </c>
      <c r="K20" s="21">
        <f t="shared" si="3"/>
        <v>0</v>
      </c>
      <c r="L20" s="21">
        <v>805</v>
      </c>
      <c r="M20" s="21">
        <v>805</v>
      </c>
      <c r="N20" s="21">
        <f t="shared" si="4"/>
        <v>0</v>
      </c>
    </row>
    <row r="21" spans="1:14" hidden="1" x14ac:dyDescent="0.25">
      <c r="A21" s="18" t="s">
        <v>27</v>
      </c>
      <c r="B21" s="19"/>
      <c r="C21" s="20" t="e">
        <f t="shared" si="0"/>
        <v>#DIV/0!</v>
      </c>
      <c r="D21" s="21"/>
      <c r="E21" s="20" t="e">
        <f t="shared" si="5"/>
        <v>#DIV/0!</v>
      </c>
      <c r="F21" s="20" t="e">
        <f t="shared" si="1"/>
        <v>#DIV/0!</v>
      </c>
      <c r="G21" s="20" t="e">
        <f t="shared" si="2"/>
        <v>#DIV/0!</v>
      </c>
      <c r="H21" s="20"/>
      <c r="I21" s="20" t="e">
        <f t="shared" si="6"/>
        <v>#DIV/0!</v>
      </c>
      <c r="J21" s="19"/>
      <c r="K21" s="21">
        <f t="shared" si="3"/>
        <v>0</v>
      </c>
      <c r="L21" s="21"/>
      <c r="M21" s="21"/>
      <c r="N21" s="21">
        <f t="shared" si="4"/>
        <v>0</v>
      </c>
    </row>
    <row r="22" spans="1:14" x14ac:dyDescent="0.25">
      <c r="A22" s="18" t="s">
        <v>28</v>
      </c>
      <c r="B22" s="19">
        <v>515176</v>
      </c>
      <c r="C22" s="20">
        <f t="shared" si="0"/>
        <v>99.241208595397936</v>
      </c>
      <c r="D22" s="21">
        <v>4050</v>
      </c>
      <c r="E22" s="20">
        <f t="shared" si="5"/>
        <v>127.20395061728395</v>
      </c>
      <c r="F22" s="20">
        <f t="shared" si="1"/>
        <v>-4.2960493827160491</v>
      </c>
      <c r="G22" s="20">
        <f t="shared" si="2"/>
        <v>-9.9828887061832887</v>
      </c>
      <c r="H22" s="20">
        <v>131.5</v>
      </c>
      <c r="I22" s="20">
        <f t="shared" si="6"/>
        <v>137.18683932346724</v>
      </c>
      <c r="J22" s="19">
        <v>519115</v>
      </c>
      <c r="K22" s="21">
        <f t="shared" si="3"/>
        <v>266</v>
      </c>
      <c r="L22" s="21">
        <v>3784</v>
      </c>
      <c r="M22" s="21">
        <v>4050</v>
      </c>
      <c r="N22" s="21">
        <f t="shared" si="4"/>
        <v>0</v>
      </c>
    </row>
    <row r="23" spans="1:14" hidden="1" x14ac:dyDescent="0.25">
      <c r="A23" s="18" t="s">
        <v>29</v>
      </c>
      <c r="B23" s="19"/>
      <c r="C23" s="20" t="e">
        <f t="shared" si="0"/>
        <v>#DIV/0!</v>
      </c>
      <c r="D23" s="21"/>
      <c r="E23" s="20" t="e">
        <f t="shared" si="5"/>
        <v>#DIV/0!</v>
      </c>
      <c r="F23" s="20" t="e">
        <f t="shared" si="1"/>
        <v>#DIV/0!</v>
      </c>
      <c r="G23" s="20" t="e">
        <f t="shared" si="2"/>
        <v>#DIV/0!</v>
      </c>
      <c r="H23" s="20"/>
      <c r="I23" s="20" t="e">
        <f t="shared" si="6"/>
        <v>#DIV/0!</v>
      </c>
      <c r="J23" s="19"/>
      <c r="K23" s="21">
        <f t="shared" si="3"/>
        <v>0</v>
      </c>
      <c r="L23" s="21"/>
      <c r="M23" s="21"/>
      <c r="N23" s="21">
        <f t="shared" si="4"/>
        <v>0</v>
      </c>
    </row>
    <row r="24" spans="1:14" ht="15.75" thickBot="1" x14ac:dyDescent="0.3">
      <c r="A24" s="18" t="s">
        <v>30</v>
      </c>
      <c r="B24" s="26"/>
      <c r="C24" s="27">
        <f t="shared" si="0"/>
        <v>0</v>
      </c>
      <c r="D24" s="28"/>
      <c r="E24" s="20" t="e">
        <f t="shared" si="5"/>
        <v>#DIV/0!</v>
      </c>
      <c r="F24" s="20" t="e">
        <f t="shared" si="1"/>
        <v>#DIV/0!</v>
      </c>
      <c r="G24" s="20" t="e">
        <f t="shared" si="2"/>
        <v>#DIV/0!</v>
      </c>
      <c r="H24" s="27"/>
      <c r="I24" s="20">
        <f t="shared" si="6"/>
        <v>93.288135593220332</v>
      </c>
      <c r="J24" s="19">
        <v>16512</v>
      </c>
      <c r="K24" s="21">
        <f t="shared" si="3"/>
        <v>-177</v>
      </c>
      <c r="L24" s="21">
        <v>177</v>
      </c>
      <c r="M24" s="28"/>
      <c r="N24" s="21">
        <f t="shared" si="4"/>
        <v>0</v>
      </c>
    </row>
    <row r="25" spans="1:14" ht="16.5" thickBot="1" x14ac:dyDescent="0.3">
      <c r="A25" s="29" t="s">
        <v>31</v>
      </c>
      <c r="B25" s="30">
        <f>SUM(B10:B24)</f>
        <v>2169692</v>
      </c>
      <c r="C25" s="31">
        <f t="shared" si="0"/>
        <v>102.8953258972608</v>
      </c>
      <c r="D25" s="30">
        <f>SUM(D10:D24)</f>
        <v>17126</v>
      </c>
      <c r="E25" s="31">
        <f t="shared" si="5"/>
        <v>126.68994511269415</v>
      </c>
      <c r="F25" s="31">
        <f t="shared" si="1"/>
        <v>-0.71005488730585853</v>
      </c>
      <c r="G25" s="31">
        <f t="shared" si="2"/>
        <v>1.5109602507173037</v>
      </c>
      <c r="H25" s="32">
        <v>127.4</v>
      </c>
      <c r="I25" s="27">
        <f t="shared" si="6"/>
        <v>125.17898486197684</v>
      </c>
      <c r="J25" s="33">
        <f>SUM(J10:J24)</f>
        <v>2108640</v>
      </c>
      <c r="K25" s="34">
        <f t="shared" si="3"/>
        <v>281</v>
      </c>
      <c r="L25" s="35">
        <f>SUM(L10:L24)</f>
        <v>16845</v>
      </c>
      <c r="M25" s="35">
        <f>SUM(M10:M24)</f>
        <v>17132</v>
      </c>
      <c r="N25" s="36">
        <f t="shared" si="4"/>
        <v>-6</v>
      </c>
    </row>
    <row r="26" spans="1:14" ht="15.75" thickBot="1" x14ac:dyDescent="0.3">
      <c r="A26" s="37" t="s">
        <v>32</v>
      </c>
      <c r="B26" s="38">
        <v>62242</v>
      </c>
      <c r="C26" s="39">
        <f t="shared" si="0"/>
        <v>99.364623243933593</v>
      </c>
      <c r="D26" s="40">
        <v>580</v>
      </c>
      <c r="E26" s="41">
        <f t="shared" si="5"/>
        <v>107.31379310344828</v>
      </c>
      <c r="F26" s="39">
        <f t="shared" si="1"/>
        <v>-7.6862068965517238</v>
      </c>
      <c r="G26" s="39">
        <f t="shared" si="2"/>
        <v>-0.68620689655172384</v>
      </c>
      <c r="H26" s="39">
        <v>115</v>
      </c>
      <c r="I26" s="20">
        <f t="shared" si="6"/>
        <v>108</v>
      </c>
      <c r="J26" s="38">
        <v>62640</v>
      </c>
      <c r="K26" s="42">
        <f t="shared" si="3"/>
        <v>0</v>
      </c>
      <c r="L26" s="40">
        <v>580</v>
      </c>
      <c r="M26" s="40">
        <v>580</v>
      </c>
      <c r="N26" s="43">
        <f t="shared" si="4"/>
        <v>0</v>
      </c>
    </row>
    <row r="27" spans="1:14" ht="15.75" thickBot="1" x14ac:dyDescent="0.3">
      <c r="A27" s="44" t="s">
        <v>33</v>
      </c>
      <c r="B27" s="45">
        <v>16000</v>
      </c>
      <c r="C27" s="39">
        <f t="shared" si="0"/>
        <v>88.446655610834711</v>
      </c>
      <c r="D27" s="46">
        <v>117</v>
      </c>
      <c r="E27" s="41">
        <f t="shared" si="5"/>
        <v>136.75213675213675</v>
      </c>
      <c r="F27" s="47">
        <f t="shared" si="1"/>
        <v>8.5521367521367608</v>
      </c>
      <c r="G27" s="41">
        <f t="shared" si="2"/>
        <v>50.609279609279611</v>
      </c>
      <c r="H27" s="47">
        <v>128.19999999999999</v>
      </c>
      <c r="I27" s="20">
        <f t="shared" si="6"/>
        <v>86.142857142857139</v>
      </c>
      <c r="J27" s="45">
        <v>18090</v>
      </c>
      <c r="K27" s="48">
        <f t="shared" si="3"/>
        <v>-93</v>
      </c>
      <c r="L27" s="46">
        <v>210</v>
      </c>
      <c r="M27" s="46">
        <v>117</v>
      </c>
      <c r="N27" s="43">
        <f t="shared" si="4"/>
        <v>0</v>
      </c>
    </row>
    <row r="28" spans="1:14" ht="15.75" thickBot="1" x14ac:dyDescent="0.3">
      <c r="A28" s="49" t="s">
        <v>34</v>
      </c>
      <c r="B28" s="50">
        <v>25501</v>
      </c>
      <c r="C28" s="51">
        <f t="shared" si="0"/>
        <v>80.242290748898682</v>
      </c>
      <c r="D28" s="52">
        <v>330</v>
      </c>
      <c r="E28" s="53">
        <f t="shared" si="5"/>
        <v>77.275757575757581</v>
      </c>
      <c r="F28" s="51">
        <f t="shared" si="1"/>
        <v>0.37575757575757507</v>
      </c>
      <c r="G28" s="51">
        <f t="shared" si="2"/>
        <v>-2.1742424242424221</v>
      </c>
      <c r="H28" s="51">
        <v>76.900000000000006</v>
      </c>
      <c r="I28" s="20">
        <f t="shared" si="6"/>
        <v>79.45</v>
      </c>
      <c r="J28" s="50">
        <v>31780</v>
      </c>
      <c r="K28" s="54">
        <f t="shared" si="3"/>
        <v>-70</v>
      </c>
      <c r="L28" s="52">
        <v>400</v>
      </c>
      <c r="M28" s="52">
        <v>330</v>
      </c>
      <c r="N28" s="43">
        <f t="shared" si="4"/>
        <v>0</v>
      </c>
    </row>
    <row r="29" spans="1:14" ht="16.5" thickBot="1" x14ac:dyDescent="0.3">
      <c r="A29" s="29" t="s">
        <v>35</v>
      </c>
      <c r="B29" s="55">
        <f>B25+B26+B27+B28</f>
        <v>2273435</v>
      </c>
      <c r="C29" s="31">
        <f t="shared" si="0"/>
        <v>102.35396078607928</v>
      </c>
      <c r="D29" s="30">
        <f>D25+D26+D27+D28</f>
        <v>18153</v>
      </c>
      <c r="E29" s="31">
        <f t="shared" si="5"/>
        <v>125.23742632071834</v>
      </c>
      <c r="F29" s="31">
        <f t="shared" si="1"/>
        <v>-0.86257367928165252</v>
      </c>
      <c r="G29" s="31">
        <f t="shared" si="2"/>
        <v>2.0796774989828322</v>
      </c>
      <c r="H29" s="32">
        <v>126.1</v>
      </c>
      <c r="I29" s="27">
        <f t="shared" si="6"/>
        <v>123.15774882173551</v>
      </c>
      <c r="J29" s="56">
        <f>J25+J26+J27+J28</f>
        <v>2221150</v>
      </c>
      <c r="K29" s="57">
        <f t="shared" si="3"/>
        <v>118</v>
      </c>
      <c r="L29" s="33">
        <f>L25+L26+L27+L28</f>
        <v>18035</v>
      </c>
      <c r="M29" s="57">
        <f>M25+M26+M27+M28</f>
        <v>18159</v>
      </c>
      <c r="N29" s="57">
        <f t="shared" si="4"/>
        <v>-6</v>
      </c>
    </row>
    <row r="30" spans="1:14" x14ac:dyDescent="0.25">
      <c r="I30" s="46">
        <v>2023</v>
      </c>
      <c r="J30" s="46">
        <v>2023</v>
      </c>
      <c r="L30" s="46">
        <v>2023</v>
      </c>
    </row>
    <row r="31" spans="1:14" x14ac:dyDescent="0.25">
      <c r="A31" t="s">
        <v>36</v>
      </c>
      <c r="D31">
        <f>L29</f>
        <v>18035</v>
      </c>
    </row>
    <row r="32" spans="1:14" x14ac:dyDescent="0.25">
      <c r="A32" t="s">
        <v>37</v>
      </c>
      <c r="D32">
        <f>M29</f>
        <v>18159</v>
      </c>
    </row>
    <row r="33" spans="1:4" x14ac:dyDescent="0.25">
      <c r="A33" t="s">
        <v>38</v>
      </c>
    </row>
    <row r="34" spans="1:4" x14ac:dyDescent="0.25">
      <c r="A34" t="s">
        <v>39</v>
      </c>
      <c r="D34">
        <f>K29</f>
        <v>118</v>
      </c>
    </row>
    <row r="35" spans="1:4" x14ac:dyDescent="0.25">
      <c r="A35" t="s">
        <v>40</v>
      </c>
      <c r="D35">
        <f>N29</f>
        <v>-6</v>
      </c>
    </row>
    <row r="37" spans="1:4" x14ac:dyDescent="0.25">
      <c r="A37" s="58"/>
      <c r="B37" s="58"/>
      <c r="C37" s="58"/>
      <c r="D37" s="59"/>
    </row>
  </sheetData>
  <mergeCells count="16">
    <mergeCell ref="H2:H9"/>
    <mergeCell ref="I2:I9"/>
    <mergeCell ref="J2:J9"/>
    <mergeCell ref="K2:K9"/>
    <mergeCell ref="L2:L9"/>
    <mergeCell ref="M2:N2"/>
    <mergeCell ref="M3:M9"/>
    <mergeCell ref="N3:N9"/>
    <mergeCell ref="A2:A9"/>
    <mergeCell ref="B2:B9"/>
    <mergeCell ref="C2:C9"/>
    <mergeCell ref="D2:D9"/>
    <mergeCell ref="E2:E9"/>
    <mergeCell ref="F2:G2"/>
    <mergeCell ref="F3:F9"/>
    <mergeCell ref="G3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Шиловская Евгения Игоревна</dc:creator>
  <cp:lastModifiedBy>Шиловская Евгения Игоревна</cp:lastModifiedBy>
  <dcterms:created xsi:type="dcterms:W3CDTF">2015-06-05T18:19:34Z</dcterms:created>
  <dcterms:modified xsi:type="dcterms:W3CDTF">2024-02-15T08:12:36Z</dcterms:modified>
</cp:coreProperties>
</file>