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ei\Desktop\"/>
    </mc:Choice>
  </mc:AlternateContent>
  <xr:revisionPtr revIDLastSave="0" documentId="13_ncr:1_{C60D0051-A8DB-4A60-9F53-F8F384CE51B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9" i="1" l="1"/>
  <c r="D31" i="1" s="1"/>
  <c r="J29" i="1"/>
  <c r="I29" i="1" s="1"/>
  <c r="N28" i="1"/>
  <c r="K28" i="1"/>
  <c r="I28" i="1"/>
  <c r="F28" i="1"/>
  <c r="E28" i="1"/>
  <c r="G28" i="1" s="1"/>
  <c r="C28" i="1"/>
  <c r="N27" i="1"/>
  <c r="K27" i="1"/>
  <c r="I27" i="1"/>
  <c r="E27" i="1"/>
  <c r="F27" i="1" s="1"/>
  <c r="C27" i="1"/>
  <c r="N26" i="1"/>
  <c r="K26" i="1"/>
  <c r="I26" i="1"/>
  <c r="F26" i="1"/>
  <c r="E26" i="1"/>
  <c r="G26" i="1" s="1"/>
  <c r="C26" i="1"/>
  <c r="M25" i="1"/>
  <c r="M29" i="1" s="1"/>
  <c r="D32" i="1" s="1"/>
  <c r="L25" i="1"/>
  <c r="J25" i="1"/>
  <c r="I25" i="1"/>
  <c r="D25" i="1"/>
  <c r="D29" i="1" s="1"/>
  <c r="B25" i="1"/>
  <c r="B29" i="1" s="1"/>
  <c r="N24" i="1"/>
  <c r="K24" i="1"/>
  <c r="I24" i="1"/>
  <c r="E24" i="1"/>
  <c r="F24" i="1" s="1"/>
  <c r="C24" i="1"/>
  <c r="N23" i="1"/>
  <c r="K23" i="1"/>
  <c r="I23" i="1"/>
  <c r="F23" i="1"/>
  <c r="E23" i="1"/>
  <c r="G23" i="1" s="1"/>
  <c r="C23" i="1"/>
  <c r="N22" i="1"/>
  <c r="K22" i="1"/>
  <c r="I22" i="1"/>
  <c r="E22" i="1"/>
  <c r="F22" i="1" s="1"/>
  <c r="C22" i="1"/>
  <c r="N21" i="1"/>
  <c r="K21" i="1"/>
  <c r="I21" i="1"/>
  <c r="F21" i="1"/>
  <c r="E21" i="1"/>
  <c r="G21" i="1" s="1"/>
  <c r="C21" i="1"/>
  <c r="N20" i="1"/>
  <c r="K20" i="1"/>
  <c r="I20" i="1"/>
  <c r="E20" i="1"/>
  <c r="F20" i="1" s="1"/>
  <c r="C20" i="1"/>
  <c r="N19" i="1"/>
  <c r="K19" i="1"/>
  <c r="I19" i="1"/>
  <c r="F19" i="1"/>
  <c r="E19" i="1"/>
  <c r="G19" i="1" s="1"/>
  <c r="C19" i="1"/>
  <c r="N18" i="1"/>
  <c r="K18" i="1"/>
  <c r="I18" i="1"/>
  <c r="E18" i="1"/>
  <c r="F18" i="1" s="1"/>
  <c r="C18" i="1"/>
  <c r="N17" i="1"/>
  <c r="K17" i="1"/>
  <c r="I17" i="1"/>
  <c r="F17" i="1"/>
  <c r="E17" i="1"/>
  <c r="G17" i="1" s="1"/>
  <c r="C17" i="1"/>
  <c r="N16" i="1"/>
  <c r="K16" i="1"/>
  <c r="I16" i="1"/>
  <c r="E16" i="1"/>
  <c r="F16" i="1" s="1"/>
  <c r="C16" i="1"/>
  <c r="N15" i="1"/>
  <c r="K15" i="1"/>
  <c r="I15" i="1"/>
  <c r="F15" i="1"/>
  <c r="E15" i="1"/>
  <c r="G15" i="1" s="1"/>
  <c r="C15" i="1"/>
  <c r="N14" i="1"/>
  <c r="K14" i="1"/>
  <c r="I14" i="1"/>
  <c r="E14" i="1"/>
  <c r="F14" i="1" s="1"/>
  <c r="C14" i="1"/>
  <c r="N13" i="1"/>
  <c r="K13" i="1"/>
  <c r="I13" i="1"/>
  <c r="F13" i="1"/>
  <c r="E13" i="1"/>
  <c r="G13" i="1" s="1"/>
  <c r="C13" i="1"/>
  <c r="N12" i="1"/>
  <c r="K12" i="1"/>
  <c r="I12" i="1"/>
  <c r="E12" i="1"/>
  <c r="F12" i="1" s="1"/>
  <c r="C12" i="1"/>
  <c r="N11" i="1"/>
  <c r="K11" i="1"/>
  <c r="I11" i="1"/>
  <c r="F11" i="1"/>
  <c r="E11" i="1"/>
  <c r="G11" i="1" s="1"/>
  <c r="C11" i="1"/>
  <c r="N10" i="1"/>
  <c r="K10" i="1"/>
  <c r="I10" i="1"/>
  <c r="E10" i="1"/>
  <c r="F10" i="1" s="1"/>
  <c r="C10" i="1"/>
  <c r="K29" i="1" l="1"/>
  <c r="D34" i="1" s="1"/>
  <c r="N29" i="1"/>
  <c r="D35" i="1" s="1"/>
  <c r="E29" i="1"/>
  <c r="C29" i="1"/>
  <c r="G10" i="1"/>
  <c r="G12" i="1"/>
  <c r="G14" i="1"/>
  <c r="G16" i="1"/>
  <c r="G18" i="1"/>
  <c r="G20" i="1"/>
  <c r="G22" i="1"/>
  <c r="G24" i="1"/>
  <c r="K25" i="1"/>
  <c r="G27" i="1"/>
  <c r="C25" i="1"/>
  <c r="E25" i="1"/>
  <c r="N25" i="1"/>
  <c r="G25" i="1" l="1"/>
  <c r="F25" i="1"/>
  <c r="F29" i="1"/>
  <c r="G29" i="1"/>
</calcChain>
</file>

<file path=xl/sharedStrings.xml><?xml version="1.0" encoding="utf-8"?>
<sst xmlns="http://schemas.openxmlformats.org/spreadsheetml/2006/main" count="41" uniqueCount="41">
  <si>
    <t>Молоко 10.05.2024</t>
  </si>
  <si>
    <t>Наименование хозяйства</t>
  </si>
  <si>
    <t>Валовка (киллограмм)</t>
  </si>
  <si>
    <t>% к пр. году</t>
  </si>
  <si>
    <t>Кол-во коров голов</t>
  </si>
  <si>
    <t>на корову (килограмм)</t>
  </si>
  <si>
    <t>на корову пятидн. (пред-шест.)</t>
  </si>
  <si>
    <t>на корову прошлый год пятидневка</t>
  </si>
  <si>
    <t>Валовка пр. год (килограмм)</t>
  </si>
  <si>
    <t xml:space="preserve"> коров к 2023 году голов</t>
  </si>
  <si>
    <t>Кол-во коров в 2023 году голов</t>
  </si>
  <si>
    <t>поголовье</t>
  </si>
  <si>
    <t>к пятидн.  +,-</t>
  </si>
  <si>
    <t xml:space="preserve">к пр.году пятидн.   +,- </t>
  </si>
  <si>
    <t>прошлая пятидневка</t>
  </si>
  <si>
    <t>снижение / увеличение поголовья</t>
  </si>
  <si>
    <t>СХПК "Ильюшинский"</t>
  </si>
  <si>
    <t>СХПК  колхоз "Новленский"</t>
  </si>
  <si>
    <t>СХПК " Присухонское"</t>
  </si>
  <si>
    <t>СПК колхоз "Племзавод Пригородный"</t>
  </si>
  <si>
    <t>СХПК колхоз "Передовой"</t>
  </si>
  <si>
    <t>АО "Племзавод Родина"</t>
  </si>
  <si>
    <t>СХПК комбинат" Тепличный"</t>
  </si>
  <si>
    <t>СХПК "Племзавод Майский"</t>
  </si>
  <si>
    <t>СПК "Агрофирма Красная Звезда"</t>
  </si>
  <si>
    <t>ООО"Милка"</t>
  </si>
  <si>
    <t>СПК"ПКЗ""Вологодский"</t>
  </si>
  <si>
    <t>ОАО "Заря" отд.Молочное</t>
  </si>
  <si>
    <t xml:space="preserve">ОАО "Заря" </t>
  </si>
  <si>
    <t>ОАО "Заря" отд.Северная Ферма</t>
  </si>
  <si>
    <t>ОАО Совхоз "Заречье"</t>
  </si>
  <si>
    <t>ИТОГО</t>
  </si>
  <si>
    <t>КФХ "Оганесян Г.А."</t>
  </si>
  <si>
    <t>КФХ "Халмурзаева Н.У."Снасудово</t>
  </si>
  <si>
    <t>КФХ "Халмурзаев Н.У"Старое село</t>
  </si>
  <si>
    <t>Всего с кр.хозяйствами</t>
  </si>
  <si>
    <t>всего коров в 2023</t>
  </si>
  <si>
    <t>Всего коров в предыдущую пятидневку</t>
  </si>
  <si>
    <t>Отклонения по поголовью:</t>
  </si>
  <si>
    <t>к прошлому году</t>
  </si>
  <si>
    <t>к предыдущей пятидневке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</si>
</sst>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/>
    <xf numFmtId="3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5" borderId="1" xfId="0" applyFont="1" applyFill="1" applyBorder="1"/>
    <xf numFmtId="3" fontId="0" fillId="5" borderId="1" xfId="0" applyNumberFormat="1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3" fontId="0" fillId="6" borderId="1" xfId="0" applyNumberFormat="1" applyFill="1" applyBorder="1" applyAlignment="1">
      <alignment horizontal="center" vertical="center"/>
    </xf>
    <xf numFmtId="164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3" fillId="6" borderId="7" xfId="0" applyFont="1" applyFill="1" applyBorder="1"/>
    <xf numFmtId="0" fontId="1" fillId="6" borderId="8" xfId="0" applyFont="1" applyFill="1" applyBorder="1" applyAlignment="1">
      <alignment horizontal="center" vertical="center"/>
    </xf>
    <xf numFmtId="164" fontId="1" fillId="6" borderId="7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0" borderId="6" xfId="0" applyFont="1" applyBorder="1"/>
    <xf numFmtId="3" fontId="0" fillId="0" borderId="6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0" fillId="6" borderId="6" xfId="0" applyNumberFormat="1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1" fillId="0" borderId="5" xfId="0" applyFont="1" applyBorder="1"/>
    <xf numFmtId="3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5" borderId="6" xfId="0" applyNumberFormat="1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1" fillId="0" borderId="2" xfId="0" applyFont="1" applyBorder="1"/>
    <xf numFmtId="3" fontId="0" fillId="0" borderId="2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6" borderId="2" xfId="0" applyNumberForma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3" fontId="1" fillId="6" borderId="8" xfId="0" applyNumberFormat="1" applyFont="1" applyFill="1" applyBorder="1" applyAlignment="1">
      <alignment horizontal="center" vertical="center"/>
    </xf>
    <xf numFmtId="3" fontId="1" fillId="3" borderId="8" xfId="0" applyNumberFormat="1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tabSelected="1" workbookViewId="0">
      <selection activeCell="T26" sqref="T26"/>
    </sheetView>
  </sheetViews>
  <sheetFormatPr defaultRowHeight="15" x14ac:dyDescent="0.25"/>
  <cols>
    <col min="1" max="1" width="37" customWidth="1"/>
    <col min="2" max="2" width="10.28515625" customWidth="1"/>
    <col min="3" max="3" width="9.42578125" customWidth="1"/>
  </cols>
  <sheetData>
    <row r="1" spans="1:14" ht="21" x14ac:dyDescent="0.35">
      <c r="A1" s="1" t="s">
        <v>0</v>
      </c>
    </row>
    <row r="2" spans="1:14" x14ac:dyDescent="0.25">
      <c r="A2" s="2" t="s">
        <v>1</v>
      </c>
      <c r="B2" s="3" t="s">
        <v>2</v>
      </c>
      <c r="C2" s="4" t="s">
        <v>3</v>
      </c>
      <c r="D2" s="5" t="s">
        <v>4</v>
      </c>
      <c r="E2" s="4" t="s">
        <v>5</v>
      </c>
      <c r="F2" s="6"/>
      <c r="G2" s="7"/>
      <c r="H2" s="8" t="s">
        <v>6</v>
      </c>
      <c r="I2" s="9" t="s">
        <v>7</v>
      </c>
      <c r="J2" s="9" t="s">
        <v>8</v>
      </c>
      <c r="K2" s="10" t="s">
        <v>9</v>
      </c>
      <c r="L2" s="9" t="s">
        <v>10</v>
      </c>
      <c r="M2" s="11" t="s">
        <v>11</v>
      </c>
      <c r="N2" s="12"/>
    </row>
    <row r="3" spans="1:14" x14ac:dyDescent="0.25">
      <c r="A3" s="2"/>
      <c r="B3" s="13"/>
      <c r="C3" s="14"/>
      <c r="D3" s="5"/>
      <c r="E3" s="14"/>
      <c r="F3" s="4" t="s">
        <v>12</v>
      </c>
      <c r="G3" s="10" t="s">
        <v>13</v>
      </c>
      <c r="H3" s="8"/>
      <c r="I3" s="9"/>
      <c r="J3" s="9"/>
      <c r="K3" s="10"/>
      <c r="L3" s="9"/>
      <c r="M3" s="15" t="s">
        <v>14</v>
      </c>
      <c r="N3" s="10" t="s">
        <v>15</v>
      </c>
    </row>
    <row r="4" spans="1:14" x14ac:dyDescent="0.25">
      <c r="A4" s="2"/>
      <c r="B4" s="13"/>
      <c r="C4" s="14"/>
      <c r="D4" s="5"/>
      <c r="E4" s="14"/>
      <c r="F4" s="14"/>
      <c r="G4" s="10"/>
      <c r="H4" s="8"/>
      <c r="I4" s="9"/>
      <c r="J4" s="9"/>
      <c r="K4" s="10"/>
      <c r="L4" s="9"/>
      <c r="M4" s="15"/>
      <c r="N4" s="10"/>
    </row>
    <row r="5" spans="1:14" x14ac:dyDescent="0.25">
      <c r="A5" s="2"/>
      <c r="B5" s="13"/>
      <c r="C5" s="14"/>
      <c r="D5" s="5"/>
      <c r="E5" s="14"/>
      <c r="F5" s="14"/>
      <c r="G5" s="10"/>
      <c r="H5" s="8"/>
      <c r="I5" s="9"/>
      <c r="J5" s="9"/>
      <c r="K5" s="10"/>
      <c r="L5" s="9"/>
      <c r="M5" s="15"/>
      <c r="N5" s="10"/>
    </row>
    <row r="6" spans="1:14" x14ac:dyDescent="0.25">
      <c r="A6" s="2"/>
      <c r="B6" s="13"/>
      <c r="C6" s="14"/>
      <c r="D6" s="5"/>
      <c r="E6" s="14"/>
      <c r="F6" s="14"/>
      <c r="G6" s="10"/>
      <c r="H6" s="8"/>
      <c r="I6" s="9"/>
      <c r="J6" s="9"/>
      <c r="K6" s="10"/>
      <c r="L6" s="9"/>
      <c r="M6" s="15"/>
      <c r="N6" s="10"/>
    </row>
    <row r="7" spans="1:14" x14ac:dyDescent="0.25">
      <c r="A7" s="2"/>
      <c r="B7" s="13"/>
      <c r="C7" s="14"/>
      <c r="D7" s="5"/>
      <c r="E7" s="14"/>
      <c r="F7" s="14"/>
      <c r="G7" s="10"/>
      <c r="H7" s="8"/>
      <c r="I7" s="9"/>
      <c r="J7" s="9"/>
      <c r="K7" s="10"/>
      <c r="L7" s="9"/>
      <c r="M7" s="15"/>
      <c r="N7" s="10"/>
    </row>
    <row r="8" spans="1:14" x14ac:dyDescent="0.25">
      <c r="A8" s="2"/>
      <c r="B8" s="13"/>
      <c r="C8" s="14"/>
      <c r="D8" s="5"/>
      <c r="E8" s="14"/>
      <c r="F8" s="14"/>
      <c r="G8" s="10"/>
      <c r="H8" s="8"/>
      <c r="I8" s="9"/>
      <c r="J8" s="9"/>
      <c r="K8" s="10"/>
      <c r="L8" s="9"/>
      <c r="M8" s="15"/>
      <c r="N8" s="10"/>
    </row>
    <row r="9" spans="1:14" x14ac:dyDescent="0.25">
      <c r="A9" s="2"/>
      <c r="B9" s="16"/>
      <c r="C9" s="17"/>
      <c r="D9" s="5"/>
      <c r="E9" s="17"/>
      <c r="F9" s="17"/>
      <c r="G9" s="10"/>
      <c r="H9" s="8"/>
      <c r="I9" s="9"/>
      <c r="J9" s="9"/>
      <c r="K9" s="10"/>
      <c r="L9" s="9"/>
      <c r="M9" s="15"/>
      <c r="N9" s="10"/>
    </row>
    <row r="10" spans="1:14" x14ac:dyDescent="0.25">
      <c r="A10" s="18" t="s">
        <v>16</v>
      </c>
      <c r="B10" s="19">
        <v>130590</v>
      </c>
      <c r="C10" s="20">
        <f t="shared" ref="C10:C29" si="0">B10/J10*100</f>
        <v>99.369949322010683</v>
      </c>
      <c r="D10" s="21">
        <v>993</v>
      </c>
      <c r="E10" s="20">
        <f>B10/D10</f>
        <v>131.51057401812687</v>
      </c>
      <c r="F10" s="20">
        <f t="shared" ref="F10:F29" si="1">E10-H10</f>
        <v>-1.1894259818731143</v>
      </c>
      <c r="G10" s="20">
        <f t="shared" ref="G10:G29" si="2">E10-I10</f>
        <v>-0.17078870732402152</v>
      </c>
      <c r="H10" s="20">
        <v>132.69999999999999</v>
      </c>
      <c r="I10" s="20">
        <f>J10/L10</f>
        <v>131.6813627254509</v>
      </c>
      <c r="J10" s="19">
        <v>131418</v>
      </c>
      <c r="K10" s="21">
        <f t="shared" ref="K10:K29" si="3">D10-L10</f>
        <v>-5</v>
      </c>
      <c r="L10" s="21">
        <v>998</v>
      </c>
      <c r="M10" s="21">
        <v>993</v>
      </c>
      <c r="N10" s="21">
        <f t="shared" ref="N10:N29" si="4">D10-M10</f>
        <v>0</v>
      </c>
    </row>
    <row r="11" spans="1:14" x14ac:dyDescent="0.25">
      <c r="A11" s="18" t="s">
        <v>17</v>
      </c>
      <c r="B11" s="19">
        <v>154802</v>
      </c>
      <c r="C11" s="20">
        <f t="shared" si="0"/>
        <v>99.473721412919843</v>
      </c>
      <c r="D11" s="21">
        <v>1151</v>
      </c>
      <c r="E11" s="20">
        <f t="shared" ref="E11:E29" si="5">B11/D11</f>
        <v>134.49348392701998</v>
      </c>
      <c r="F11" s="20">
        <f t="shared" si="1"/>
        <v>-2.6065160729800141</v>
      </c>
      <c r="G11" s="20">
        <f t="shared" si="2"/>
        <v>-2.3763489665596182</v>
      </c>
      <c r="H11" s="20">
        <v>137.1</v>
      </c>
      <c r="I11" s="20">
        <f t="shared" ref="I11:I29" si="6">J11/L11</f>
        <v>136.8698328935796</v>
      </c>
      <c r="J11" s="19">
        <v>155621</v>
      </c>
      <c r="K11" s="21">
        <f t="shared" si="3"/>
        <v>14</v>
      </c>
      <c r="L11" s="21">
        <v>1137</v>
      </c>
      <c r="M11" s="21">
        <v>1151</v>
      </c>
      <c r="N11" s="21">
        <f t="shared" si="4"/>
        <v>0</v>
      </c>
    </row>
    <row r="12" spans="1:14" x14ac:dyDescent="0.25">
      <c r="A12" s="18" t="s">
        <v>18</v>
      </c>
      <c r="B12" s="19">
        <v>134104</v>
      </c>
      <c r="C12" s="20">
        <f t="shared" si="0"/>
        <v>101.9089306340811</v>
      </c>
      <c r="D12" s="21">
        <v>769</v>
      </c>
      <c r="E12" s="20">
        <f>B12/D12</f>
        <v>174.38751625487646</v>
      </c>
      <c r="F12" s="20">
        <f t="shared" si="1"/>
        <v>-0.91248374512355213</v>
      </c>
      <c r="G12" s="20">
        <f t="shared" si="2"/>
        <v>5.2461280800692691</v>
      </c>
      <c r="H12" s="20">
        <v>175.3</v>
      </c>
      <c r="I12" s="20">
        <f t="shared" si="6"/>
        <v>169.14138817480719</v>
      </c>
      <c r="J12" s="19">
        <v>131592</v>
      </c>
      <c r="K12" s="21">
        <f t="shared" si="3"/>
        <v>-9</v>
      </c>
      <c r="L12" s="21">
        <v>778</v>
      </c>
      <c r="M12" s="21">
        <v>769</v>
      </c>
      <c r="N12" s="21">
        <f t="shared" si="4"/>
        <v>0</v>
      </c>
    </row>
    <row r="13" spans="1:14" x14ac:dyDescent="0.25">
      <c r="A13" s="18" t="s">
        <v>19</v>
      </c>
      <c r="B13" s="19">
        <v>127405</v>
      </c>
      <c r="C13" s="20">
        <f t="shared" si="0"/>
        <v>110.54184200251615</v>
      </c>
      <c r="D13" s="21">
        <v>1031</v>
      </c>
      <c r="E13" s="20">
        <f t="shared" si="5"/>
        <v>123.57419980601358</v>
      </c>
      <c r="F13" s="20">
        <f t="shared" si="1"/>
        <v>-1.6258001939864215</v>
      </c>
      <c r="G13" s="20">
        <f t="shared" si="2"/>
        <v>11.67614155358639</v>
      </c>
      <c r="H13" s="20">
        <v>125.2</v>
      </c>
      <c r="I13" s="20">
        <f t="shared" si="6"/>
        <v>111.89805825242719</v>
      </c>
      <c r="J13" s="19">
        <v>115255</v>
      </c>
      <c r="K13" s="21">
        <f t="shared" si="3"/>
        <v>1</v>
      </c>
      <c r="L13" s="21">
        <v>1030</v>
      </c>
      <c r="M13" s="21">
        <v>1031</v>
      </c>
      <c r="N13" s="21">
        <f t="shared" si="4"/>
        <v>0</v>
      </c>
    </row>
    <row r="14" spans="1:14" x14ac:dyDescent="0.25">
      <c r="A14" s="18" t="s">
        <v>20</v>
      </c>
      <c r="B14" s="19">
        <v>155463</v>
      </c>
      <c r="C14" s="20">
        <f>B14/J14*100</f>
        <v>100.51920341394025</v>
      </c>
      <c r="D14" s="21">
        <v>1200</v>
      </c>
      <c r="E14" s="20">
        <f t="shared" si="5"/>
        <v>129.55250000000001</v>
      </c>
      <c r="F14" s="20">
        <f t="shared" si="1"/>
        <v>1.2524999999999977</v>
      </c>
      <c r="G14" s="20">
        <f t="shared" si="2"/>
        <v>0.66916666666668334</v>
      </c>
      <c r="H14" s="20">
        <v>128.30000000000001</v>
      </c>
      <c r="I14" s="20">
        <f t="shared" si="6"/>
        <v>128.88333333333333</v>
      </c>
      <c r="J14" s="19">
        <v>154660</v>
      </c>
      <c r="K14" s="21">
        <f t="shared" si="3"/>
        <v>0</v>
      </c>
      <c r="L14" s="21">
        <v>1200</v>
      </c>
      <c r="M14" s="21">
        <v>1200</v>
      </c>
      <c r="N14" s="21">
        <f t="shared" si="4"/>
        <v>0</v>
      </c>
    </row>
    <row r="15" spans="1:14" x14ac:dyDescent="0.25">
      <c r="A15" s="18" t="s">
        <v>21</v>
      </c>
      <c r="B15" s="19">
        <v>309419</v>
      </c>
      <c r="C15" s="20">
        <f t="shared" si="0"/>
        <v>106.40817098543597</v>
      </c>
      <c r="D15" s="21">
        <v>2407</v>
      </c>
      <c r="E15" s="20">
        <f t="shared" si="5"/>
        <v>128.54964686331533</v>
      </c>
      <c r="F15" s="20">
        <f t="shared" si="1"/>
        <v>5.1496468633153256</v>
      </c>
      <c r="G15" s="20">
        <f t="shared" si="2"/>
        <v>7.6913758741216469</v>
      </c>
      <c r="H15" s="20">
        <v>123.4</v>
      </c>
      <c r="I15" s="20">
        <f t="shared" si="6"/>
        <v>120.85827098919368</v>
      </c>
      <c r="J15" s="19">
        <v>290785</v>
      </c>
      <c r="K15" s="21">
        <f t="shared" si="3"/>
        <v>1</v>
      </c>
      <c r="L15" s="21">
        <v>2406</v>
      </c>
      <c r="M15" s="21">
        <v>2508</v>
      </c>
      <c r="N15" s="21">
        <f t="shared" si="4"/>
        <v>-101</v>
      </c>
    </row>
    <row r="16" spans="1:14" x14ac:dyDescent="0.25">
      <c r="A16" s="18" t="s">
        <v>22</v>
      </c>
      <c r="B16" s="19">
        <v>54635</v>
      </c>
      <c r="C16" s="20">
        <f t="shared" si="0"/>
        <v>118.99679829242262</v>
      </c>
      <c r="D16" s="21">
        <v>420</v>
      </c>
      <c r="E16" s="20">
        <f t="shared" si="5"/>
        <v>130.08333333333334</v>
      </c>
      <c r="F16" s="20">
        <f t="shared" si="1"/>
        <v>0.18333333333333712</v>
      </c>
      <c r="G16" s="20">
        <f t="shared" si="2"/>
        <v>20.76666666666668</v>
      </c>
      <c r="H16" s="20">
        <v>129.9</v>
      </c>
      <c r="I16" s="20">
        <f t="shared" si="6"/>
        <v>109.31666666666666</v>
      </c>
      <c r="J16" s="19">
        <v>45913</v>
      </c>
      <c r="K16" s="21">
        <f t="shared" si="3"/>
        <v>0</v>
      </c>
      <c r="L16" s="21">
        <v>420</v>
      </c>
      <c r="M16" s="21">
        <v>420</v>
      </c>
      <c r="N16" s="21">
        <f t="shared" si="4"/>
        <v>0</v>
      </c>
    </row>
    <row r="17" spans="1:14" x14ac:dyDescent="0.25">
      <c r="A17" s="18" t="s">
        <v>23</v>
      </c>
      <c r="B17" s="19">
        <v>244806</v>
      </c>
      <c r="C17" s="20">
        <f t="shared" si="0"/>
        <v>98.534496290959439</v>
      </c>
      <c r="D17" s="21">
        <v>1714</v>
      </c>
      <c r="E17" s="20">
        <f t="shared" si="5"/>
        <v>142.82730455075847</v>
      </c>
      <c r="F17" s="20">
        <f t="shared" si="1"/>
        <v>2.730455075845839E-2</v>
      </c>
      <c r="G17" s="20">
        <f t="shared" si="2"/>
        <v>-0.70071393566556139</v>
      </c>
      <c r="H17" s="20">
        <v>142.80000000000001</v>
      </c>
      <c r="I17" s="20">
        <f t="shared" si="6"/>
        <v>143.52801848642403</v>
      </c>
      <c r="J17" s="19">
        <v>248447</v>
      </c>
      <c r="K17" s="21">
        <f t="shared" si="3"/>
        <v>-17</v>
      </c>
      <c r="L17" s="21">
        <v>1731</v>
      </c>
      <c r="M17" s="21">
        <v>1714</v>
      </c>
      <c r="N17" s="21">
        <f t="shared" si="4"/>
        <v>0</v>
      </c>
    </row>
    <row r="18" spans="1:14" x14ac:dyDescent="0.25">
      <c r="A18" s="18" t="s">
        <v>24</v>
      </c>
      <c r="B18" s="19">
        <v>177672</v>
      </c>
      <c r="C18" s="20">
        <f t="shared" si="0"/>
        <v>96.787056708612511</v>
      </c>
      <c r="D18" s="21">
        <v>1680</v>
      </c>
      <c r="E18" s="20">
        <f t="shared" si="5"/>
        <v>105.75714285714285</v>
      </c>
      <c r="F18" s="20">
        <f t="shared" si="1"/>
        <v>0.85714285714284699</v>
      </c>
      <c r="G18" s="20">
        <f t="shared" si="2"/>
        <v>-6.1757839721254442</v>
      </c>
      <c r="H18" s="20">
        <v>104.9</v>
      </c>
      <c r="I18" s="20">
        <f t="shared" si="6"/>
        <v>111.9329268292683</v>
      </c>
      <c r="J18" s="19">
        <v>183570</v>
      </c>
      <c r="K18" s="21">
        <f t="shared" si="3"/>
        <v>40</v>
      </c>
      <c r="L18" s="21">
        <v>1640</v>
      </c>
      <c r="M18" s="21">
        <v>1680</v>
      </c>
      <c r="N18" s="21">
        <f t="shared" si="4"/>
        <v>0</v>
      </c>
    </row>
    <row r="19" spans="1:14" x14ac:dyDescent="0.25">
      <c r="A19" s="22" t="s">
        <v>25</v>
      </c>
      <c r="B19" s="23">
        <v>61636</v>
      </c>
      <c r="C19" s="24">
        <f>B19/J19*100</f>
        <v>104.79105035873373</v>
      </c>
      <c r="D19" s="25">
        <v>691</v>
      </c>
      <c r="E19" s="24">
        <f t="shared" si="5"/>
        <v>89.198263386396533</v>
      </c>
      <c r="F19" s="24">
        <f t="shared" si="1"/>
        <v>-4.1017366136034639</v>
      </c>
      <c r="G19" s="24">
        <f>E19-I19</f>
        <v>1.2789808751857663</v>
      </c>
      <c r="H19" s="24">
        <v>93.3</v>
      </c>
      <c r="I19" s="20">
        <f t="shared" si="6"/>
        <v>87.919282511210767</v>
      </c>
      <c r="J19" s="23">
        <v>58818</v>
      </c>
      <c r="K19" s="25">
        <f t="shared" si="3"/>
        <v>22</v>
      </c>
      <c r="L19" s="25">
        <v>669</v>
      </c>
      <c r="M19" s="25">
        <v>687</v>
      </c>
      <c r="N19" s="25">
        <f t="shared" si="4"/>
        <v>4</v>
      </c>
    </row>
    <row r="20" spans="1:14" x14ac:dyDescent="0.25">
      <c r="A20" s="18" t="s">
        <v>26</v>
      </c>
      <c r="B20" s="19">
        <v>133285</v>
      </c>
      <c r="C20" s="20">
        <f t="shared" si="0"/>
        <v>106.13046040163712</v>
      </c>
      <c r="D20" s="21">
        <v>805</v>
      </c>
      <c r="E20" s="20">
        <f t="shared" si="5"/>
        <v>165.57142857142858</v>
      </c>
      <c r="F20" s="20">
        <f t="shared" si="1"/>
        <v>-1.5285714285714107</v>
      </c>
      <c r="G20" s="20">
        <f t="shared" si="2"/>
        <v>9.5639751552795076</v>
      </c>
      <c r="H20" s="20">
        <v>167.1</v>
      </c>
      <c r="I20" s="20">
        <f t="shared" si="6"/>
        <v>156.00745341614908</v>
      </c>
      <c r="J20" s="19">
        <v>125586</v>
      </c>
      <c r="K20" s="21">
        <f t="shared" si="3"/>
        <v>0</v>
      </c>
      <c r="L20" s="21">
        <v>805</v>
      </c>
      <c r="M20" s="21">
        <v>805</v>
      </c>
      <c r="N20" s="21">
        <f t="shared" si="4"/>
        <v>0</v>
      </c>
    </row>
    <row r="21" spans="1:14" hidden="1" x14ac:dyDescent="0.25">
      <c r="A21" s="18" t="s">
        <v>27</v>
      </c>
      <c r="B21" s="19"/>
      <c r="C21" s="20" t="e">
        <f t="shared" si="0"/>
        <v>#DIV/0!</v>
      </c>
      <c r="D21" s="21"/>
      <c r="E21" s="20" t="e">
        <f t="shared" si="5"/>
        <v>#DIV/0!</v>
      </c>
      <c r="F21" s="20" t="e">
        <f t="shared" si="1"/>
        <v>#DIV/0!</v>
      </c>
      <c r="G21" s="20" t="e">
        <f t="shared" si="2"/>
        <v>#DIV/0!</v>
      </c>
      <c r="H21" s="20"/>
      <c r="I21" s="20" t="e">
        <f t="shared" si="6"/>
        <v>#DIV/0!</v>
      </c>
      <c r="J21" s="19"/>
      <c r="K21" s="21">
        <f t="shared" si="3"/>
        <v>0</v>
      </c>
      <c r="L21" s="21"/>
      <c r="M21" s="21"/>
      <c r="N21" s="21">
        <f t="shared" si="4"/>
        <v>0</v>
      </c>
    </row>
    <row r="22" spans="1:14" x14ac:dyDescent="0.25">
      <c r="A22" s="18" t="s">
        <v>28</v>
      </c>
      <c r="B22" s="19">
        <v>537388</v>
      </c>
      <c r="C22" s="20">
        <f t="shared" si="0"/>
        <v>105.23236231759185</v>
      </c>
      <c r="D22" s="21">
        <v>3915</v>
      </c>
      <c r="E22" s="20">
        <f t="shared" si="5"/>
        <v>137.26385696040867</v>
      </c>
      <c r="F22" s="20">
        <f t="shared" si="1"/>
        <v>-1.236143039591326</v>
      </c>
      <c r="G22" s="20">
        <f t="shared" si="2"/>
        <v>2.380602866378041</v>
      </c>
      <c r="H22" s="20">
        <v>138.5</v>
      </c>
      <c r="I22" s="20">
        <f t="shared" si="6"/>
        <v>134.88325409403063</v>
      </c>
      <c r="J22" s="19">
        <v>510668</v>
      </c>
      <c r="K22" s="21">
        <f t="shared" si="3"/>
        <v>129</v>
      </c>
      <c r="L22" s="21">
        <v>3786</v>
      </c>
      <c r="M22" s="21">
        <v>3915</v>
      </c>
      <c r="N22" s="21">
        <f t="shared" si="4"/>
        <v>0</v>
      </c>
    </row>
    <row r="23" spans="1:14" hidden="1" x14ac:dyDescent="0.25">
      <c r="A23" s="18" t="s">
        <v>29</v>
      </c>
      <c r="B23" s="19"/>
      <c r="C23" s="20" t="e">
        <f t="shared" si="0"/>
        <v>#DIV/0!</v>
      </c>
      <c r="D23" s="21"/>
      <c r="E23" s="20" t="e">
        <f t="shared" si="5"/>
        <v>#DIV/0!</v>
      </c>
      <c r="F23" s="20" t="e">
        <f t="shared" si="1"/>
        <v>#DIV/0!</v>
      </c>
      <c r="G23" s="20" t="e">
        <f t="shared" si="2"/>
        <v>#DIV/0!</v>
      </c>
      <c r="H23" s="20"/>
      <c r="I23" s="20" t="e">
        <f t="shared" si="6"/>
        <v>#DIV/0!</v>
      </c>
      <c r="J23" s="19"/>
      <c r="K23" s="21">
        <f t="shared" si="3"/>
        <v>0</v>
      </c>
      <c r="L23" s="21"/>
      <c r="M23" s="21"/>
      <c r="N23" s="21">
        <f t="shared" si="4"/>
        <v>0</v>
      </c>
    </row>
    <row r="24" spans="1:14" ht="15.75" thickBot="1" x14ac:dyDescent="0.3">
      <c r="A24" s="18" t="s">
        <v>30</v>
      </c>
      <c r="B24" s="26"/>
      <c r="C24" s="27">
        <f t="shared" si="0"/>
        <v>0</v>
      </c>
      <c r="D24" s="28"/>
      <c r="E24" s="20" t="e">
        <f t="shared" si="5"/>
        <v>#DIV/0!</v>
      </c>
      <c r="F24" s="20" t="e">
        <f t="shared" si="1"/>
        <v>#DIV/0!</v>
      </c>
      <c r="G24" s="20" t="e">
        <f t="shared" si="2"/>
        <v>#DIV/0!</v>
      </c>
      <c r="H24" s="27"/>
      <c r="I24" s="20">
        <f t="shared" si="6"/>
        <v>91.666666666666671</v>
      </c>
      <c r="J24" s="19">
        <v>16500</v>
      </c>
      <c r="K24" s="21">
        <f t="shared" si="3"/>
        <v>-180</v>
      </c>
      <c r="L24" s="21">
        <v>180</v>
      </c>
      <c r="M24" s="28"/>
      <c r="N24" s="21">
        <f t="shared" si="4"/>
        <v>0</v>
      </c>
    </row>
    <row r="25" spans="1:14" ht="16.5" thickBot="1" x14ac:dyDescent="0.3">
      <c r="A25" s="29" t="s">
        <v>31</v>
      </c>
      <c r="B25" s="30">
        <f>SUM(B10:B24)</f>
        <v>2221205</v>
      </c>
      <c r="C25" s="31">
        <f t="shared" si="0"/>
        <v>102.41475484742256</v>
      </c>
      <c r="D25" s="30">
        <f>SUM(D10:D24)</f>
        <v>16776</v>
      </c>
      <c r="E25" s="31">
        <f t="shared" si="5"/>
        <v>132.40373152122081</v>
      </c>
      <c r="F25" s="31">
        <f t="shared" si="1"/>
        <v>3.7315212208000048E-3</v>
      </c>
      <c r="G25" s="31">
        <f t="shared" si="2"/>
        <v>3.1526588156189064</v>
      </c>
      <c r="H25" s="32">
        <v>132.4</v>
      </c>
      <c r="I25" s="27">
        <f t="shared" si="6"/>
        <v>129.2510727056019</v>
      </c>
      <c r="J25" s="33">
        <f>SUM(J10:J24)</f>
        <v>2168833</v>
      </c>
      <c r="K25" s="34">
        <f t="shared" si="3"/>
        <v>-4</v>
      </c>
      <c r="L25" s="35">
        <f>SUM(L10:L24)</f>
        <v>16780</v>
      </c>
      <c r="M25" s="35">
        <f>SUM(M10:M22)</f>
        <v>16873</v>
      </c>
      <c r="N25" s="36">
        <f t="shared" si="4"/>
        <v>-97</v>
      </c>
    </row>
    <row r="26" spans="1:14" ht="15.75" thickBot="1" x14ac:dyDescent="0.3">
      <c r="A26" s="37" t="s">
        <v>32</v>
      </c>
      <c r="B26" s="38">
        <v>63800</v>
      </c>
      <c r="C26" s="39">
        <f t="shared" si="0"/>
        <v>101.85185185185186</v>
      </c>
      <c r="D26" s="40">
        <v>580</v>
      </c>
      <c r="E26" s="41">
        <f t="shared" si="5"/>
        <v>110</v>
      </c>
      <c r="F26" s="39">
        <f t="shared" si="1"/>
        <v>0.5</v>
      </c>
      <c r="G26" s="39">
        <f t="shared" si="2"/>
        <v>2</v>
      </c>
      <c r="H26" s="39">
        <v>109.5</v>
      </c>
      <c r="I26" s="20">
        <f t="shared" si="6"/>
        <v>108</v>
      </c>
      <c r="J26" s="38">
        <v>62640</v>
      </c>
      <c r="K26" s="42">
        <f t="shared" si="3"/>
        <v>0</v>
      </c>
      <c r="L26" s="40">
        <v>580</v>
      </c>
      <c r="M26" s="40">
        <v>580</v>
      </c>
      <c r="N26" s="43">
        <f t="shared" si="4"/>
        <v>0</v>
      </c>
    </row>
    <row r="27" spans="1:14" ht="15.75" thickBot="1" x14ac:dyDescent="0.3">
      <c r="A27" s="44" t="s">
        <v>33</v>
      </c>
      <c r="B27" s="45">
        <v>13750</v>
      </c>
      <c r="C27" s="39">
        <f t="shared" si="0"/>
        <v>77.464788732394368</v>
      </c>
      <c r="D27" s="46">
        <v>117</v>
      </c>
      <c r="E27" s="41">
        <f t="shared" si="5"/>
        <v>117.52136752136752</v>
      </c>
      <c r="F27" s="47">
        <f t="shared" si="1"/>
        <v>2.1367521367523068E-2</v>
      </c>
      <c r="G27" s="41">
        <f t="shared" si="2"/>
        <v>32.997557997558005</v>
      </c>
      <c r="H27" s="47">
        <v>117.5</v>
      </c>
      <c r="I27" s="20">
        <f t="shared" si="6"/>
        <v>84.523809523809518</v>
      </c>
      <c r="J27" s="45">
        <v>17750</v>
      </c>
      <c r="K27" s="48">
        <f t="shared" si="3"/>
        <v>-93</v>
      </c>
      <c r="L27" s="46">
        <v>210</v>
      </c>
      <c r="M27" s="46">
        <v>117</v>
      </c>
      <c r="N27" s="43">
        <f t="shared" si="4"/>
        <v>0</v>
      </c>
    </row>
    <row r="28" spans="1:14" ht="15.75" thickBot="1" x14ac:dyDescent="0.3">
      <c r="A28" s="49" t="s">
        <v>34</v>
      </c>
      <c r="B28" s="50">
        <v>23870</v>
      </c>
      <c r="C28" s="51">
        <f t="shared" si="0"/>
        <v>84.391019975251908</v>
      </c>
      <c r="D28" s="52">
        <v>330</v>
      </c>
      <c r="E28" s="53">
        <f t="shared" si="5"/>
        <v>72.333333333333329</v>
      </c>
      <c r="F28" s="51">
        <f t="shared" si="1"/>
        <v>8.43333333333333</v>
      </c>
      <c r="G28" s="51">
        <f t="shared" si="2"/>
        <v>-6.4549675023212671</v>
      </c>
      <c r="H28" s="51">
        <v>63.9</v>
      </c>
      <c r="I28" s="20">
        <f t="shared" si="6"/>
        <v>78.788300835654596</v>
      </c>
      <c r="J28" s="50">
        <v>28285</v>
      </c>
      <c r="K28" s="54">
        <f t="shared" si="3"/>
        <v>-29</v>
      </c>
      <c r="L28" s="52">
        <v>359</v>
      </c>
      <c r="M28" s="52">
        <v>330</v>
      </c>
      <c r="N28" s="43">
        <f t="shared" si="4"/>
        <v>0</v>
      </c>
    </row>
    <row r="29" spans="1:14" ht="16.5" thickBot="1" x14ac:dyDescent="0.3">
      <c r="A29" s="29" t="s">
        <v>35</v>
      </c>
      <c r="B29" s="55">
        <f>B25+B26+B27+B28</f>
        <v>2322625</v>
      </c>
      <c r="C29" s="31">
        <f t="shared" si="0"/>
        <v>101.98098096691648</v>
      </c>
      <c r="D29" s="30">
        <f>D25+D26+D27+D28</f>
        <v>17803</v>
      </c>
      <c r="E29" s="31">
        <f t="shared" si="5"/>
        <v>130.46256248946807</v>
      </c>
      <c r="F29" s="31">
        <f t="shared" si="1"/>
        <v>0.1625624894680584</v>
      </c>
      <c r="G29" s="31">
        <f t="shared" si="2"/>
        <v>3.433280320914335</v>
      </c>
      <c r="H29" s="32">
        <v>130.30000000000001</v>
      </c>
      <c r="I29" s="27">
        <f t="shared" si="6"/>
        <v>127.02928216855373</v>
      </c>
      <c r="J29" s="56">
        <f>J25+J26+J27+J28</f>
        <v>2277508</v>
      </c>
      <c r="K29" s="57">
        <f t="shared" si="3"/>
        <v>-126</v>
      </c>
      <c r="L29" s="33">
        <f>L25+L26+L27+L28</f>
        <v>17929</v>
      </c>
      <c r="M29" s="57">
        <f>M25+M26+M27+M28</f>
        <v>17900</v>
      </c>
      <c r="N29" s="57">
        <f t="shared" si="4"/>
        <v>-97</v>
      </c>
    </row>
    <row r="30" spans="1:14" x14ac:dyDescent="0.25">
      <c r="I30" s="46">
        <v>2023</v>
      </c>
      <c r="J30" s="46">
        <v>2023</v>
      </c>
      <c r="L30" s="46">
        <v>2023</v>
      </c>
    </row>
    <row r="31" spans="1:14" x14ac:dyDescent="0.25">
      <c r="A31" t="s">
        <v>36</v>
      </c>
      <c r="D31">
        <f>L29</f>
        <v>17929</v>
      </c>
    </row>
    <row r="32" spans="1:14" x14ac:dyDescent="0.25">
      <c r="A32" t="s">
        <v>37</v>
      </c>
      <c r="D32">
        <f>M29</f>
        <v>17900</v>
      </c>
    </row>
    <row r="33" spans="1:4" x14ac:dyDescent="0.25">
      <c r="A33" t="s">
        <v>38</v>
      </c>
    </row>
    <row r="34" spans="1:4" x14ac:dyDescent="0.25">
      <c r="A34" t="s">
        <v>39</v>
      </c>
      <c r="D34">
        <f>K29</f>
        <v>-126</v>
      </c>
    </row>
    <row r="35" spans="1:4" x14ac:dyDescent="0.25">
      <c r="A35" t="s">
        <v>40</v>
      </c>
      <c r="D35">
        <f>N29</f>
        <v>-97</v>
      </c>
    </row>
    <row r="37" spans="1:4" x14ac:dyDescent="0.25">
      <c r="A37" s="58"/>
      <c r="B37" s="58"/>
      <c r="C37" s="58"/>
      <c r="D37" s="59"/>
    </row>
  </sheetData>
  <mergeCells count="16">
    <mergeCell ref="H2:H9"/>
    <mergeCell ref="I2:I9"/>
    <mergeCell ref="J2:J9"/>
    <mergeCell ref="K2:K9"/>
    <mergeCell ref="L2:L9"/>
    <mergeCell ref="M2:N2"/>
    <mergeCell ref="M3:M9"/>
    <mergeCell ref="N3:N9"/>
    <mergeCell ref="A2:A9"/>
    <mergeCell ref="B2:B9"/>
    <mergeCell ref="C2:C9"/>
    <mergeCell ref="D2:D9"/>
    <mergeCell ref="E2:E9"/>
    <mergeCell ref="F2:G2"/>
    <mergeCell ref="F3:F9"/>
    <mergeCell ref="G3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Шиловская Евгения Игоревна</dc:creator>
  <cp:lastModifiedBy>Шиловская Евгения Игоревна</cp:lastModifiedBy>
  <dcterms:created xsi:type="dcterms:W3CDTF">2015-06-05T18:19:34Z</dcterms:created>
  <dcterms:modified xsi:type="dcterms:W3CDTF">2024-05-13T09:58:52Z</dcterms:modified>
</cp:coreProperties>
</file>