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alaurovaaa\Desktop\ежемесячный отчет об исполнеии бюджета на 2024\"/>
    </mc:Choice>
  </mc:AlternateContent>
  <xr:revisionPtr revIDLastSave="0" documentId="13_ncr:1_{4BFE6F0F-D597-4884-BE68-35696EEA067A}" xr6:coauthVersionLast="47" xr6:coauthVersionMax="47" xr10:uidLastSave="{00000000-0000-0000-0000-000000000000}"/>
  <bookViews>
    <workbookView xWindow="-120" yWindow="-120" windowWidth="29040" windowHeight="15840" activeTab="1" xr2:uid="{00000000-000D-0000-FFFF-FFFF00000000}"/>
  </bookViews>
  <sheets>
    <sheet name="Доходы" sheetId="1" r:id="rId1"/>
    <sheet name="Расходы" sheetId="2" r:id="rId2"/>
    <sheet name="Источники финансирования"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G7" i="2" s="1"/>
  <c r="D54" i="2"/>
  <c r="C93" i="1"/>
  <c r="E11" i="1" s="1"/>
  <c r="B93" i="1"/>
  <c r="D93" i="1" s="1"/>
  <c r="G6" i="2"/>
  <c r="G9" i="2"/>
  <c r="G10" i="2"/>
  <c r="G13" i="2"/>
  <c r="G14" i="2"/>
  <c r="G17" i="2"/>
  <c r="G18" i="2"/>
  <c r="G21" i="2"/>
  <c r="G22" i="2"/>
  <c r="G25" i="2"/>
  <c r="G26" i="2"/>
  <c r="G28" i="2"/>
  <c r="G29" i="2"/>
  <c r="G30" i="2"/>
  <c r="G31" i="2"/>
  <c r="G32" i="2"/>
  <c r="G33" i="2"/>
  <c r="G34" i="2"/>
  <c r="G35" i="2"/>
  <c r="G36" i="2"/>
  <c r="G37" i="2"/>
  <c r="G38" i="2"/>
  <c r="G39" i="2"/>
  <c r="G40" i="2"/>
  <c r="G41" i="2"/>
  <c r="G42" i="2"/>
  <c r="G43" i="2"/>
  <c r="G44" i="2"/>
  <c r="G45" i="2"/>
  <c r="G46" i="2"/>
  <c r="G47" i="2"/>
  <c r="G48" i="2"/>
  <c r="G49" i="2"/>
  <c r="G50" i="2"/>
  <c r="G51" i="2"/>
  <c r="G52" i="2"/>
  <c r="G53" i="2"/>
  <c r="G54" i="2"/>
  <c r="G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 i="2"/>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D11" i="1"/>
  <c r="D12" i="1"/>
  <c r="D13" i="1"/>
  <c r="D14" i="1"/>
  <c r="D15" i="1"/>
  <c r="D16" i="1"/>
  <c r="D17" i="1"/>
  <c r="D18" i="1"/>
  <c r="D20" i="1"/>
  <c r="D21" i="1"/>
  <c r="D22" i="1"/>
  <c r="D23" i="1"/>
  <c r="D24" i="1"/>
  <c r="D25" i="1"/>
  <c r="D26" i="1"/>
  <c r="D27" i="1"/>
  <c r="D30" i="1"/>
  <c r="D31" i="1"/>
  <c r="D32" i="1"/>
  <c r="D33" i="1"/>
  <c r="D34" i="1"/>
  <c r="D35" i="1"/>
  <c r="D36" i="1"/>
  <c r="D38" i="1"/>
  <c r="D39" i="1"/>
  <c r="D40" i="1"/>
  <c r="D41" i="1"/>
  <c r="D42" i="1"/>
  <c r="D43" i="1"/>
  <c r="D44" i="1"/>
  <c r="D45" i="1"/>
  <c r="D46" i="1"/>
  <c r="D47" i="1"/>
  <c r="D48" i="1"/>
  <c r="D50" i="1"/>
  <c r="D51" i="1"/>
  <c r="D52" i="1"/>
  <c r="D53" i="1"/>
  <c r="D54" i="1"/>
  <c r="D56" i="1"/>
  <c r="D58" i="1"/>
  <c r="D60" i="1"/>
  <c r="D61" i="1"/>
  <c r="D63" i="1"/>
  <c r="D64" i="1"/>
  <c r="D65" i="1"/>
  <c r="D66" i="1"/>
  <c r="D67" i="1"/>
  <c r="D68" i="1"/>
  <c r="D69" i="1"/>
  <c r="D70" i="1"/>
  <c r="D71" i="1"/>
  <c r="D72" i="1"/>
  <c r="D73" i="1"/>
  <c r="D74" i="1"/>
  <c r="D75" i="1"/>
  <c r="D76" i="1"/>
  <c r="D77" i="1"/>
  <c r="D78" i="1"/>
  <c r="D79" i="1"/>
  <c r="D80" i="1"/>
  <c r="D81" i="1"/>
  <c r="D82" i="1"/>
  <c r="D83" i="1"/>
  <c r="D88" i="1"/>
  <c r="D89" i="1"/>
  <c r="D90" i="1"/>
  <c r="E10" i="1"/>
  <c r="D10" i="1"/>
  <c r="G24" i="2" l="1"/>
  <c r="G20" i="2"/>
  <c r="G16" i="2"/>
  <c r="G12" i="2"/>
  <c r="G8" i="2"/>
  <c r="G27" i="2"/>
  <c r="G23" i="2"/>
  <c r="G19" i="2"/>
  <c r="G15" i="2"/>
  <c r="G11" i="2"/>
</calcChain>
</file>

<file path=xl/sharedStrings.xml><?xml version="1.0" encoding="utf-8"?>
<sst xmlns="http://schemas.openxmlformats.org/spreadsheetml/2006/main" count="289" uniqueCount="181">
  <si>
    <t>Наименование 
показателя</t>
  </si>
  <si>
    <t>10</t>
  </si>
  <si>
    <t>Доходы бюджета - всего</t>
  </si>
  <si>
    <t>в том числе:</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</si>
  <si>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</si>
  <si>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</si>
  <si>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</si>
  <si>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</si>
  <si>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</si>
  <si>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</si>
  <si>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</si>
  <si>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</si>
  <si>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</si>
  <si>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</si>
  <si>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</si>
  <si>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</si>
  <si>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</si>
  <si>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физических лиц</t>
  </si>
  <si>
    <t>Земельный налог</t>
  </si>
  <si>
    <t>Земельный налог с организаций</t>
  </si>
  <si>
    <t>Земельный налог с физических лиц</t>
  </si>
  <si>
    <t>ГОСУДАРСТВЕННАЯ ПОШЛИНА</t>
  </si>
  <si>
    <t>ЗАДОЛЖЕННОСТЬ И ПЕРЕРАСЧЕТЫ ПО ОТМЕНЕННЫМ НАЛОГАМ, СБОРАМ И ИНЫМ ОБЯЗАТЕЛЬНЫМ ПЛАТЕЖАМ</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</si>
  <si>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</si>
  <si>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</si>
  <si>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</si>
  <si>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</si>
  <si>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</si>
  <si>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</si>
  <si>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</si>
  <si>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</si>
  <si>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</si>
  <si>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</si>
  <si>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</si>
  <si>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</si>
  <si>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</si>
  <si>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</si>
  <si>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</si>
  <si>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</si>
  <si>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</si>
  <si>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</si>
  <si>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</si>
  <si>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</si>
  <si>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</si>
  <si>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</si>
  <si>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</si>
  <si>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</si>
  <si>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</si>
  <si>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</si>
  <si>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в целях возмещения убытков, причиненных уклонением от заключения муниципального контракта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</si>
  <si>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</si>
  <si>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</si>
  <si>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</si>
  <si>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</si>
  <si>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</si>
  <si>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ПРОЧИЕ НЕНАЛОГОВЫЕ ДОХОДЫ</t>
  </si>
  <si>
    <t>Невыясненные поступления</t>
  </si>
  <si>
    <t>Прочие неналоговые доходы</t>
  </si>
  <si>
    <t>Инициативные платежи</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</si>
  <si>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</si>
  <si>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</si>
  <si>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</si>
  <si>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</si>
  <si>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</si>
  <si>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</si>
  <si>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муниципальной собственности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</si>
  <si>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</si>
  <si>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</si>
  <si>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строительство и реконструкцию (модернизацию) объектов питьевого водоснабжения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</si>
  <si>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</si>
  <si>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</si>
  <si>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на реализацию программ формирования современной городской среды</t>
  </si>
  <si>
    <t>Субсидии бюджетам на обеспечение комплексного развития сельских территорий</t>
  </si>
  <si>
    <t>Субсидии бюджетам на техническое оснащение региональных и муниципальных музеев</t>
  </si>
  <si>
    <t>Субсидии бюджетам на подготовку проектов межевания земельных участков и на проведение кадастровых работ</t>
  </si>
  <si>
    <t>Прочие субсидии</t>
  </si>
  <si>
    <t>Субвенции бюджетам бюджетной системы Российской Федерации</t>
  </si>
  <si>
    <t>Иные межбюджетные трансферты</t>
  </si>
  <si>
    <t>БЕЗВОЗМЕЗДНЫЕ ПОСТУПЛЕНИЯ ОТ ГОСУДАРСТВЕННЫХ (МУНИЦИПАЛЬНЫХ) ОРГАНИЗАЦИЙ</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</si>
  <si>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</si>
  <si>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округов</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</si>
  <si>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</si>
  <si>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ПРОЧИЕ БЕЗВОЗМЕЗДНЫЕ ПОСТУПЛЕНИЯ</t>
  </si>
  <si>
    <t>Прочие безвозмездные поступления в бюджеты муниципальных округов</t>
  </si>
  <si>
    <t>Поступления от денежных пожертвований, предоставляемых физическими лицами получателям средств бюджетов муниципальных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</si>
  <si>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</si>
  <si>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</si>
  <si>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ОТЧЕТ</t>
  </si>
  <si>
    <t>об исполнении бюджета Волгодского муниципального округа</t>
  </si>
  <si>
    <t>ДОХОДНАЯ ЧАСТЬ БЮДЖЕТА</t>
  </si>
  <si>
    <t>(тыс.руб.)</t>
  </si>
  <si>
    <t>Утверждено в бюджете на 2024 год</t>
  </si>
  <si>
    <t>Структура доходов, %</t>
  </si>
  <si>
    <t>-</t>
  </si>
  <si>
    <t>Расходы бюджета - 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</si>
  <si>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</si>
  <si>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</si>
  <si>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</si>
  <si>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</si>
  <si>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</si>
  <si>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</si>
  <si>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</si>
  <si>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</si>
  <si>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</si>
  <si>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</si>
  <si>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</si>
  <si>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</si>
  <si>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</si>
  <si>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</si>
  <si>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</si>
  <si>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</si>
  <si>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</si>
  <si>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</si>
  <si>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</si>
  <si>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</si>
  <si>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</si>
  <si>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</si>
  <si>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</si>
  <si>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</si>
  <si>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</si>
  <si>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</si>
  <si>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</si>
  <si>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</si>
  <si>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</si>
  <si>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</si>
  <si>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 КИНЕМАТОГРАФИЯ</t>
  </si>
  <si>
    <t>Культура</t>
  </si>
  <si>
    <t>Другие вопросы в области культуры, кинематографии</t>
  </si>
  <si>
    <t>ЗДРАВООХРАНЕНИЕ</t>
  </si>
  <si>
    <t>Санитарно-эпидемиологическое благополучие</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</si>
  <si>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</si>
  <si>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</si>
  <si>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</si>
  <si>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</si>
  <si>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</si>
  <si>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</si>
  <si>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</si>
  <si>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</si>
  <si>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</si>
  <si>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</si>
  <si>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</si>
  <si>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Другие вопросы в области средств массовой информации</t>
  </si>
  <si>
    <t>ОБСЛУЖИВАНИЕ ГОСУДАРСТВЕННОГО (МУНИЦИПАЛЬНОГО) ДОЛГА</t>
  </si>
  <si>
    <t>Обслуживание государственного (муниципального) внутреннего долга</t>
  </si>
  <si>
    <t>Результат исполнения бюджета (дефицит/профицит)</t>
  </si>
  <si>
    <t>01</t>
  </si>
  <si>
    <t>00</t>
  </si>
  <si>
    <t>02</t>
  </si>
  <si>
    <t>03</t>
  </si>
  <si>
    <t>04</t>
  </si>
  <si>
    <t>05</t>
  </si>
  <si>
    <t>06</t>
  </si>
  <si>
    <t>07</t>
  </si>
  <si>
    <t>08</t>
  </si>
  <si>
    <t>11</t>
  </si>
  <si>
    <t>13</t>
  </si>
  <si>
    <t>14</t>
  </si>
  <si>
    <t>09</t>
  </si>
  <si>
    <t>12</t>
  </si>
  <si>
    <t>РАСХОДНАЯ ЧАСТЬ БЮДЖЕТА</t>
  </si>
  <si>
    <t>(тыс. руб.)</t>
  </si>
  <si>
    <t xml:space="preserve">Раздел </t>
  </si>
  <si>
    <t>Подраздел</t>
  </si>
  <si>
    <t>Структура расходов, %</t>
  </si>
  <si>
    <t>Источники финансирования дефицита бюджетов - всего</t>
  </si>
  <si>
    <t>источники внутреннего финансирования</t>
  </si>
  <si>
    <t>из них:</t>
  </si>
  <si>
    <t>Кредиты кредитных организаций в валюте Российской Федерации</t>
  </si>
  <si>
    <t>источники внешнего финансирования</t>
  </si>
  <si>
    <t>Изменение остатков средств</t>
  </si>
  <si>
    <t>увеличение остатков средств, всего</t>
  </si>
  <si>
    <t>уменьшение остатков средств, всего</t>
  </si>
  <si>
    <t>ИСТОЧНИКИ ФИНАНСИРОВАНИЯ ДЕФИЦИТА БЮДЖЕТА</t>
  </si>
  <si>
    <t>Глава Волгодского муниципального округа</t>
  </si>
  <si>
    <t>И.А. Быков</t>
  </si>
  <si>
    <t>на 1 июня 2024 года</t>
  </si>
  <si>
    <t>Фактическое исполнение на 1 июня 2024 года</t>
  </si>
  <si>
    <t>Процентное исполнение на 1 июня в 2024 году, %</t>
  </si>
  <si>
    <t>Х</t>
  </si>
  <si>
    <t>Процентное исполнение на 1 июня 2024 года, %</t>
  </si>
  <si>
    <t xml:space="preserve">Наименование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</si>
</sst>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9"/>
      <color theme="1"/>
      <name val="Calibri"/>
      <family val="2"/>
      <scheme val="minor"/>
    </font>
    <font>
      <b/>
      <sz val="9"/>
      <color theme="1"/>
      <name val="Calibri"/>
      <family val="2"/>
      <charset val="204"/>
      <scheme val="minor"/>
    </font>
    <font>
      <b/>
      <sz val="14"/>
      <color theme="1"/>
      <name val="Times New Roman"/>
      <family val="1"/>
      <charset val="204"/>
    </font>
    <font>
      <sz val="12"/>
      <color theme="1"/>
      <name val="Times New Roman"/>
      <family val="1"/>
      <charset val="204"/>
    </font>
    <font>
      <sz val="10"/>
      <name val="Arial"/>
      <family val="2"/>
      <charset val="204"/>
    </font>
    <font>
      <sz val="14"/>
      <color indexed="8"/>
      <name val="Times New Roman"/>
      <family val="1"/>
      <charset val="204"/>
    </font>
    <font>
      <sz val="14"/>
      <color theme="1"/>
      <name val="Times New Roman"/>
      <family val="1"/>
      <charset val="204"/>
    </font>
    <font>
      <b/>
      <sz val="14"/>
      <color indexed="8"/>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8"/>
      </right>
      <top style="thin">
        <color indexed="8"/>
      </top>
      <bottom style="thin">
        <color indexed="8"/>
      </bottom>
      <diagonal/>
    </border>
  </borders>
  <cellStyleXfs count="2">
    <xf numFmtId="0" fontId="0" fillId="0" borderId="0"/>
    <xf numFmtId="0" fontId="5" fillId="0" borderId="0"/>
  </cellStyleXfs>
  <cellXfs count="47">
    <xf numFmtId="0" fontId="0" fillId="0" borderId="0" xfId="0"/>
    <xf numFmtId="0" fontId="1" fillId="0" borderId="0" xfId="0" applyFont="1"/>
    <xf numFmtId="0" fontId="2" fillId="0" borderId="0" xfId="0" applyFont="1"/>
    <xf numFmtId="0" fontId="3" fillId="0" borderId="0" xfId="0" applyFont="1"/>
    <xf numFmtId="0" fontId="0" fillId="0" borderId="3" xfId="0" applyBorder="1"/>
    <xf numFmtId="164" fontId="6" fillId="0" borderId="4" xfId="1" applyNumberFormat="1" applyFont="1" applyBorder="1" applyAlignment="1">
      <alignment horizontal="center" vertical="center" wrapText="1"/>
    </xf>
    <xf numFmtId="164" fontId="6" fillId="0" borderId="5" xfId="1" applyNumberFormat="1" applyFont="1" applyBorder="1" applyAlignment="1">
      <alignment horizontal="center" vertical="center" wrapText="1"/>
    </xf>
    <xf numFmtId="164" fontId="6" fillId="0" borderId="6" xfId="1"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xf numFmtId="0" fontId="7" fillId="0" borderId="3" xfId="0" applyFont="1" applyBorder="1"/>
    <xf numFmtId="164" fontId="6" fillId="0" borderId="2" xfId="0" applyNumberFormat="1" applyFont="1" applyBorder="1" applyAlignment="1">
      <alignment horizontal="left" wrapText="1"/>
    </xf>
    <xf numFmtId="164" fontId="8" fillId="0" borderId="2" xfId="0" applyNumberFormat="1" applyFont="1" applyBorder="1" applyAlignment="1">
      <alignment horizontal="left" wrapText="1"/>
    </xf>
    <xf numFmtId="164" fontId="6"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2" fontId="7" fillId="0" borderId="7" xfId="0" applyNumberFormat="1" applyFont="1" applyBorder="1" applyAlignment="1">
      <alignment horizontal="center" vertical="center"/>
    </xf>
    <xf numFmtId="0" fontId="9" fillId="0" borderId="0" xfId="0" applyFont="1"/>
    <xf numFmtId="164" fontId="6" fillId="0" borderId="1"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7" xfId="1" applyNumberFormat="1" applyFont="1" applyBorder="1" applyAlignment="1">
      <alignment horizontal="center" vertical="center" wrapText="1"/>
    </xf>
    <xf numFmtId="0" fontId="7" fillId="0" borderId="7" xfId="0" applyFont="1" applyBorder="1" applyAlignment="1">
      <alignment horizontal="center" vertical="center" wrapText="1"/>
    </xf>
    <xf numFmtId="49" fontId="6" fillId="0" borderId="2" xfId="0" applyNumberFormat="1" applyFont="1" applyBorder="1" applyAlignment="1">
      <alignment horizontal="center" vertical="center" wrapText="1"/>
    </xf>
    <xf numFmtId="164" fontId="6" fillId="0" borderId="1" xfId="0" applyNumberFormat="1" applyFont="1" applyBorder="1" applyAlignment="1">
      <alignment horizontal="left" wrapText="1"/>
    </xf>
    <xf numFmtId="0" fontId="7" fillId="0" borderId="0" xfId="0" applyFont="1" applyAlignment="1">
      <alignment horizontal="center" vertical="center"/>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2" fontId="3" fillId="0" borderId="7" xfId="0" applyNumberFormat="1" applyFont="1" applyBorder="1" applyAlignment="1">
      <alignment horizontal="center" vertical="center"/>
    </xf>
    <xf numFmtId="0" fontId="10" fillId="0" borderId="0" xfId="0" applyFont="1"/>
    <xf numFmtId="164" fontId="6" fillId="0" borderId="7" xfId="0" applyNumberFormat="1" applyFont="1" applyBorder="1" applyAlignment="1">
      <alignment horizontal="left" wrapText="1"/>
    </xf>
    <xf numFmtId="164" fontId="8" fillId="0" borderId="7" xfId="0" applyNumberFormat="1" applyFont="1" applyBorder="1" applyAlignment="1">
      <alignment horizontal="left" wrapText="1"/>
    </xf>
    <xf numFmtId="0" fontId="4" fillId="0" borderId="0" xfId="0" applyFont="1" applyAlignment="1">
      <alignment vertical="top"/>
    </xf>
    <xf numFmtId="0" fontId="0" fillId="0" borderId="11" xfId="0" applyBorder="1"/>
    <xf numFmtId="0" fontId="4" fillId="0" borderId="0" xfId="0" applyFont="1" applyAlignment="1">
      <alignment horizontal="center" vertical="center"/>
    </xf>
    <xf numFmtId="0" fontId="4" fillId="0" borderId="0" xfId="0" applyFont="1" applyAlignment="1">
      <alignment vertical="center"/>
    </xf>
    <xf numFmtId="49"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2" fontId="3" fillId="0" borderId="10" xfId="0" applyNumberFormat="1" applyFont="1" applyBorder="1" applyAlignment="1">
      <alignment horizontal="center" vertical="center"/>
    </xf>
    <xf numFmtId="0" fontId="7" fillId="0" borderId="7" xfId="0" applyFont="1" applyBorder="1" applyAlignment="1">
      <alignment horizontal="center" vertical="center"/>
    </xf>
    <xf numFmtId="164" fontId="6" fillId="0" borderId="12" xfId="0" applyNumberFormat="1"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center"/>
    </xf>
    <xf numFmtId="0" fontId="7" fillId="0" borderId="0" xfId="0" applyFont="1" applyAlignment="1">
      <alignment horizontal="center"/>
    </xf>
  </cellXfs>
  <cellStyles count="2">
    <cellStyle name="Обычный" xfId="0" builtinId="0"/>
    <cellStyle name="Обычный 2" xfId="1" xr:uid="{2B47D9BC-A0D2-4C5A-99C5-696A50075F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93"/>
  <sheetViews>
    <sheetView topLeftCell="A85" workbookViewId="0">
      <selection activeCell="C93" sqref="C93"/>
    </sheetView>
  </sheetViews>
  <sheetFormatPr defaultRowHeight="18.75" x14ac:dyDescent="0.3"/>
  <cols>
    <col min="1" max="1" width="60.85546875" style="9" customWidth="1"/>
    <col min="2" max="2" width="20.7109375" style="9" customWidth="1"/>
    <col min="3" max="3" width="17.28515625" style="9" customWidth="1"/>
    <col min="4" max="4" width="17.85546875" style="1" customWidth="1"/>
    <col min="5" max="5" width="14.85546875" style="1" customWidth="1"/>
    <col min="6" max="16384" width="9.140625" style="1"/>
  </cols>
  <sheetData>
    <row r="3" spans="1:13" customFormat="1" x14ac:dyDescent="0.3">
      <c r="A3" s="42" t="s">
        <v>87</v>
      </c>
      <c r="B3" s="42"/>
      <c r="C3" s="42"/>
      <c r="D3" s="42"/>
      <c r="E3" s="42"/>
      <c r="F3" s="3"/>
      <c r="G3" s="3"/>
      <c r="H3" s="3"/>
      <c r="I3" s="3"/>
      <c r="J3" s="3"/>
      <c r="K3" s="3"/>
      <c r="L3" s="3"/>
      <c r="M3" s="3"/>
    </row>
    <row r="4" spans="1:13" customFormat="1" x14ac:dyDescent="0.3">
      <c r="A4" s="42" t="s">
        <v>88</v>
      </c>
      <c r="B4" s="42"/>
      <c r="C4" s="42"/>
      <c r="D4" s="42"/>
      <c r="E4" s="42"/>
    </row>
    <row r="5" spans="1:13" customFormat="1" x14ac:dyDescent="0.3">
      <c r="A5" s="42" t="s">
        <v>175</v>
      </c>
      <c r="B5" s="42"/>
      <c r="C5" s="42"/>
      <c r="D5" s="42"/>
      <c r="E5" s="42"/>
    </row>
    <row r="6" spans="1:13" customFormat="1" ht="18" customHeight="1" x14ac:dyDescent="0.25">
      <c r="A6" s="43" t="s">
        <v>89</v>
      </c>
      <c r="B6" s="44"/>
      <c r="C6" s="44"/>
      <c r="D6" s="44"/>
      <c r="E6" s="44"/>
    </row>
    <row r="7" spans="1:13" customFormat="1" ht="18" customHeight="1" x14ac:dyDescent="0.25">
      <c r="A7" s="43" t="s">
        <v>90</v>
      </c>
      <c r="B7" s="43"/>
      <c r="C7" s="43"/>
      <c r="D7" s="43"/>
      <c r="E7" s="43"/>
    </row>
    <row r="8" spans="1:13" customFormat="1" x14ac:dyDescent="0.3">
      <c r="A8" s="10"/>
      <c r="B8" s="10"/>
      <c r="C8" s="10"/>
      <c r="D8" s="4"/>
      <c r="E8" s="4"/>
    </row>
    <row r="9" spans="1:13" customFormat="1" ht="79.5" customHeight="1" x14ac:dyDescent="0.25">
      <c r="A9" s="5" t="s">
        <v>0</v>
      </c>
      <c r="B9" s="6" t="s">
        <v>91</v>
      </c>
      <c r="C9" s="7" t="s">
        <v>176</v>
      </c>
      <c r="D9" s="8" t="s">
        <v>177</v>
      </c>
      <c r="E9" s="8" t="s">
        <v>92</v>
      </c>
    </row>
    <row r="10" spans="1:13" s="2" customFormat="1" x14ac:dyDescent="0.3">
      <c r="A10" s="12" t="s">
        <v>4</v>
      </c>
      <c r="B10" s="14">
        <v>979921.74463999993</v>
      </c>
      <c r="C10" s="28">
        <v>393494.43129000004</v>
      </c>
      <c r="D10" s="29">
        <f>C10/B10*100</f>
        <v>40.155699518083516</v>
      </c>
      <c r="E10" s="29">
        <f>C10*100/$C$93</f>
        <v>31.081245570016385</v>
      </c>
    </row>
    <row r="11" spans="1:13" s="2" customFormat="1" x14ac:dyDescent="0.3">
      <c r="A11" s="12" t="s">
        <v>5</v>
      </c>
      <c r="B11" s="14">
        <v>621894.30000000005</v>
      </c>
      <c r="C11" s="14">
        <v>219361.80557</v>
      </c>
      <c r="D11" s="29">
        <f t="shared" ref="D11:D74" si="0">C11/B11*100</f>
        <v>35.273165483266204</v>
      </c>
      <c r="E11" s="29">
        <f t="shared" ref="E11:E74" si="1">C11*100/$C$93</f>
        <v>17.326898693970481</v>
      </c>
    </row>
    <row r="12" spans="1:13" x14ac:dyDescent="0.3">
      <c r="A12" s="11" t="s">
        <v>6</v>
      </c>
      <c r="B12" s="13">
        <v>621894.30000000005</v>
      </c>
      <c r="C12" s="13">
        <v>219361.80557</v>
      </c>
      <c r="D12" s="15">
        <f t="shared" si="0"/>
        <v>35.273165483266204</v>
      </c>
      <c r="E12" s="15">
        <f t="shared" si="1"/>
        <v>17.326898693970481</v>
      </c>
    </row>
    <row r="13" spans="1:13" s="2" customFormat="1" ht="56.25" x14ac:dyDescent="0.3">
      <c r="A13" s="12" t="s">
        <v>7</v>
      </c>
      <c r="B13" s="14">
        <v>61542</v>
      </c>
      <c r="C13" s="14">
        <v>25712.175520000001</v>
      </c>
      <c r="D13" s="29">
        <f t="shared" si="0"/>
        <v>41.77988287673459</v>
      </c>
      <c r="E13" s="29">
        <f t="shared" si="1"/>
        <v>2.0309472712398033</v>
      </c>
    </row>
    <row r="14" spans="1:13" ht="56.25" x14ac:dyDescent="0.3">
      <c r="A14" s="11" t="s">
        <v>8</v>
      </c>
      <c r="B14" s="13">
        <v>61542</v>
      </c>
      <c r="C14" s="13">
        <v>25712.175520000001</v>
      </c>
      <c r="D14" s="15">
        <f t="shared" si="0"/>
        <v>41.77988287673459</v>
      </c>
      <c r="E14" s="15">
        <f t="shared" si="1"/>
        <v>2.0309472712398033</v>
      </c>
    </row>
    <row r="15" spans="1:13" s="2" customFormat="1" x14ac:dyDescent="0.3">
      <c r="A15" s="12" t="s">
        <v>9</v>
      </c>
      <c r="B15" s="14">
        <v>127659</v>
      </c>
      <c r="C15" s="14">
        <v>87506.454519999999</v>
      </c>
      <c r="D15" s="29">
        <f t="shared" si="0"/>
        <v>68.547031168973589</v>
      </c>
      <c r="E15" s="29">
        <f t="shared" si="1"/>
        <v>6.9119392439206537</v>
      </c>
    </row>
    <row r="16" spans="1:13" ht="37.5" x14ac:dyDescent="0.3">
      <c r="A16" s="11" t="s">
        <v>10</v>
      </c>
      <c r="B16" s="13">
        <v>116556</v>
      </c>
      <c r="C16" s="13">
        <v>73613.987870000012</v>
      </c>
      <c r="D16" s="15">
        <f t="shared" si="0"/>
        <v>63.157613396135773</v>
      </c>
      <c r="E16" s="15">
        <f t="shared" si="1"/>
        <v>5.8146043563433372</v>
      </c>
    </row>
    <row r="17" spans="1:5" ht="56.25" x14ac:dyDescent="0.3">
      <c r="A17" s="11" t="s">
        <v>11</v>
      </c>
      <c r="B17" s="13">
        <v>72000</v>
      </c>
      <c r="C17" s="13">
        <v>43853.460650000001</v>
      </c>
      <c r="D17" s="15">
        <f t="shared" si="0"/>
        <v>60.907584236111113</v>
      </c>
      <c r="E17" s="15">
        <f t="shared" si="1"/>
        <v>3.463886833389958</v>
      </c>
    </row>
    <row r="18" spans="1:5" ht="56.25" x14ac:dyDescent="0.3">
      <c r="A18" s="11" t="s">
        <v>12</v>
      </c>
      <c r="B18" s="13">
        <v>44556</v>
      </c>
      <c r="C18" s="13">
        <v>29760.52722</v>
      </c>
      <c r="D18" s="15">
        <f t="shared" si="0"/>
        <v>66.793534473471581</v>
      </c>
      <c r="E18" s="15">
        <f t="shared" si="1"/>
        <v>2.3507175229533783</v>
      </c>
    </row>
    <row r="19" spans="1:5" ht="37.5" x14ac:dyDescent="0.3">
      <c r="A19" s="11" t="s">
        <v>13</v>
      </c>
      <c r="B19" s="13">
        <v>0</v>
      </c>
      <c r="C19" s="13">
        <v>14.20069</v>
      </c>
      <c r="D19" s="15" t="s">
        <v>93</v>
      </c>
      <c r="E19" s="15">
        <f t="shared" si="1"/>
        <v>1.1216807610382384E-3</v>
      </c>
    </row>
    <row r="20" spans="1:5" x14ac:dyDescent="0.3">
      <c r="A20" s="11" t="s">
        <v>14</v>
      </c>
      <c r="B20" s="13">
        <v>7152</v>
      </c>
      <c r="C20" s="13">
        <v>7663.8074299999998</v>
      </c>
      <c r="D20" s="15">
        <f t="shared" si="0"/>
        <v>107.15614415548099</v>
      </c>
      <c r="E20" s="15">
        <f t="shared" si="1"/>
        <v>0.60534701838663518</v>
      </c>
    </row>
    <row r="21" spans="1:5" ht="37.5" x14ac:dyDescent="0.3">
      <c r="A21" s="11" t="s">
        <v>15</v>
      </c>
      <c r="B21" s="13">
        <v>3951</v>
      </c>
      <c r="C21" s="13">
        <v>6214.4585299999999</v>
      </c>
      <c r="D21" s="15">
        <f t="shared" si="0"/>
        <v>157.28824424196407</v>
      </c>
      <c r="E21" s="15">
        <f t="shared" si="1"/>
        <v>0.49086618842964475</v>
      </c>
    </row>
    <row r="22" spans="1:5" s="2" customFormat="1" x14ac:dyDescent="0.3">
      <c r="A22" s="12" t="s">
        <v>16</v>
      </c>
      <c r="B22" s="14">
        <v>58595</v>
      </c>
      <c r="C22" s="14">
        <v>10681.22724</v>
      </c>
      <c r="D22" s="29">
        <f t="shared" si="0"/>
        <v>18.228905606280399</v>
      </c>
      <c r="E22" s="29">
        <f t="shared" si="1"/>
        <v>0.84368626449739847</v>
      </c>
    </row>
    <row r="23" spans="1:5" x14ac:dyDescent="0.3">
      <c r="A23" s="11" t="s">
        <v>17</v>
      </c>
      <c r="B23" s="13">
        <v>23487</v>
      </c>
      <c r="C23" s="13">
        <v>1948.1992499999999</v>
      </c>
      <c r="D23" s="15">
        <f t="shared" si="0"/>
        <v>8.2947981862306808</v>
      </c>
      <c r="E23" s="15">
        <f t="shared" si="1"/>
        <v>0.15388390404931909</v>
      </c>
    </row>
    <row r="24" spans="1:5" x14ac:dyDescent="0.3">
      <c r="A24" s="11" t="s">
        <v>18</v>
      </c>
      <c r="B24" s="13">
        <v>35108</v>
      </c>
      <c r="C24" s="13">
        <v>8733.0279900000005</v>
      </c>
      <c r="D24" s="15">
        <f t="shared" si="0"/>
        <v>24.874752164748777</v>
      </c>
      <c r="E24" s="15">
        <f t="shared" si="1"/>
        <v>0.68980236044807941</v>
      </c>
    </row>
    <row r="25" spans="1:5" x14ac:dyDescent="0.3">
      <c r="A25" s="11" t="s">
        <v>19</v>
      </c>
      <c r="B25" s="13">
        <v>10862</v>
      </c>
      <c r="C25" s="13">
        <v>6646.3169600000001</v>
      </c>
      <c r="D25" s="15">
        <f t="shared" si="0"/>
        <v>61.188703369545209</v>
      </c>
      <c r="E25" s="15">
        <f t="shared" si="1"/>
        <v>0.52497772050471847</v>
      </c>
    </row>
    <row r="26" spans="1:5" x14ac:dyDescent="0.3">
      <c r="A26" s="11" t="s">
        <v>20</v>
      </c>
      <c r="B26" s="13">
        <v>24246</v>
      </c>
      <c r="C26" s="13">
        <v>2086.7110299999999</v>
      </c>
      <c r="D26" s="15">
        <f t="shared" si="0"/>
        <v>8.6064135527509684</v>
      </c>
      <c r="E26" s="15">
        <f t="shared" si="1"/>
        <v>0.16482463994336094</v>
      </c>
    </row>
    <row r="27" spans="1:5" s="2" customFormat="1" x14ac:dyDescent="0.3">
      <c r="A27" s="12" t="s">
        <v>21</v>
      </c>
      <c r="B27" s="14">
        <v>1883</v>
      </c>
      <c r="C27" s="14">
        <v>962.55709999999999</v>
      </c>
      <c r="D27" s="29">
        <f t="shared" si="0"/>
        <v>51.118274030801913</v>
      </c>
      <c r="E27" s="29">
        <f t="shared" si="1"/>
        <v>7.6030233775313705E-2</v>
      </c>
    </row>
    <row r="28" spans="1:5" s="2" customFormat="1" ht="56.25" x14ac:dyDescent="0.3">
      <c r="A28" s="12" t="s">
        <v>22</v>
      </c>
      <c r="B28" s="14">
        <v>0</v>
      </c>
      <c r="C28" s="14">
        <v>-9.5799999999999996E-2</v>
      </c>
      <c r="D28" s="29" t="s">
        <v>93</v>
      </c>
      <c r="E28" s="29">
        <f t="shared" si="1"/>
        <v>-7.5670278632561679E-6</v>
      </c>
    </row>
    <row r="29" spans="1:5" x14ac:dyDescent="0.3">
      <c r="A29" s="11" t="s">
        <v>23</v>
      </c>
      <c r="B29" s="13">
        <v>0</v>
      </c>
      <c r="C29" s="13">
        <v>-9.5799999999999996E-2</v>
      </c>
      <c r="D29" s="15" t="s">
        <v>93</v>
      </c>
      <c r="E29" s="15">
        <f t="shared" si="1"/>
        <v>-7.5670278632561679E-6</v>
      </c>
    </row>
    <row r="30" spans="1:5" s="2" customFormat="1" ht="58.5" customHeight="1" x14ac:dyDescent="0.3">
      <c r="A30" s="12" t="s">
        <v>24</v>
      </c>
      <c r="B30" s="14">
        <v>36240.5</v>
      </c>
      <c r="C30" s="14">
        <v>16356.99165</v>
      </c>
      <c r="D30" s="29">
        <f t="shared" si="0"/>
        <v>45.134563954691572</v>
      </c>
      <c r="E30" s="29">
        <f t="shared" si="1"/>
        <v>1.2920022085031158</v>
      </c>
    </row>
    <row r="31" spans="1:5" ht="131.25" x14ac:dyDescent="0.3">
      <c r="A31" s="11" t="s">
        <v>25</v>
      </c>
      <c r="B31" s="13">
        <v>36187.5</v>
      </c>
      <c r="C31" s="13">
        <v>16308.94469</v>
      </c>
      <c r="D31" s="15">
        <f t="shared" si="0"/>
        <v>45.067895516407603</v>
      </c>
      <c r="E31" s="15">
        <f t="shared" si="1"/>
        <v>1.2882070865295796</v>
      </c>
    </row>
    <row r="32" spans="1:5" ht="91.5" customHeight="1" x14ac:dyDescent="0.3">
      <c r="A32" s="11" t="s">
        <v>26</v>
      </c>
      <c r="B32" s="13">
        <v>14602</v>
      </c>
      <c r="C32" s="13">
        <v>5702.8798699999998</v>
      </c>
      <c r="D32" s="15">
        <f t="shared" si="0"/>
        <v>39.055470962881792</v>
      </c>
      <c r="E32" s="15">
        <f t="shared" si="1"/>
        <v>0.45045773358134356</v>
      </c>
    </row>
    <row r="33" spans="1:5" ht="129.75" customHeight="1" x14ac:dyDescent="0.3">
      <c r="A33" s="11" t="s">
        <v>27</v>
      </c>
      <c r="B33" s="13">
        <v>286</v>
      </c>
      <c r="C33" s="13">
        <v>1831.9563400000002</v>
      </c>
      <c r="D33" s="15">
        <f t="shared" si="0"/>
        <v>640.54417482517488</v>
      </c>
      <c r="E33" s="15">
        <f t="shared" si="1"/>
        <v>0.14470213642013352</v>
      </c>
    </row>
    <row r="34" spans="1:5" ht="129" customHeight="1" x14ac:dyDescent="0.3">
      <c r="A34" s="11" t="s">
        <v>28</v>
      </c>
      <c r="B34" s="13">
        <v>161</v>
      </c>
      <c r="C34" s="13">
        <v>75</v>
      </c>
      <c r="D34" s="15">
        <f t="shared" si="0"/>
        <v>46.58385093167702</v>
      </c>
      <c r="E34" s="15">
        <f t="shared" si="1"/>
        <v>5.9240823564114054E-3</v>
      </c>
    </row>
    <row r="35" spans="1:5" ht="58.5" customHeight="1" x14ac:dyDescent="0.3">
      <c r="A35" s="11" t="s">
        <v>29</v>
      </c>
      <c r="B35" s="13">
        <v>21138.5</v>
      </c>
      <c r="C35" s="13">
        <v>8699.1084800000008</v>
      </c>
      <c r="D35" s="15">
        <f t="shared" si="0"/>
        <v>41.152912836767044</v>
      </c>
      <c r="E35" s="15">
        <f t="shared" si="1"/>
        <v>0.68712313417169124</v>
      </c>
    </row>
    <row r="36" spans="1:5" ht="75" x14ac:dyDescent="0.3">
      <c r="A36" s="11" t="s">
        <v>30</v>
      </c>
      <c r="B36" s="13">
        <v>33</v>
      </c>
      <c r="C36" s="13">
        <v>22.910700000000002</v>
      </c>
      <c r="D36" s="15">
        <f t="shared" si="0"/>
        <v>69.426363636363646</v>
      </c>
      <c r="E36" s="15">
        <f t="shared" si="1"/>
        <v>1.8096649819071306E-3</v>
      </c>
    </row>
    <row r="37" spans="1:5" ht="113.25" customHeight="1" x14ac:dyDescent="0.3">
      <c r="A37" s="11" t="s">
        <v>31</v>
      </c>
      <c r="B37" s="13">
        <v>0</v>
      </c>
      <c r="C37" s="13">
        <v>2.7028099999999999</v>
      </c>
      <c r="D37" s="15" t="s">
        <v>93</v>
      </c>
      <c r="E37" s="15">
        <f t="shared" si="1"/>
        <v>2.1348892044976414E-4</v>
      </c>
    </row>
    <row r="38" spans="1:5" ht="126.75" customHeight="1" x14ac:dyDescent="0.3">
      <c r="A38" s="11" t="s">
        <v>32</v>
      </c>
      <c r="B38" s="13">
        <v>20</v>
      </c>
      <c r="C38" s="13">
        <v>22.433450000000001</v>
      </c>
      <c r="D38" s="15">
        <f t="shared" si="0"/>
        <v>112.16725000000001</v>
      </c>
      <c r="E38" s="15">
        <f t="shared" si="1"/>
        <v>1.7719680711791659E-3</v>
      </c>
    </row>
    <row r="39" spans="1:5" s="2" customFormat="1" ht="37.5" x14ac:dyDescent="0.3">
      <c r="A39" s="12" t="s">
        <v>33</v>
      </c>
      <c r="B39" s="14">
        <v>3350</v>
      </c>
      <c r="C39" s="14">
        <v>2367.2717599999996</v>
      </c>
      <c r="D39" s="29">
        <f t="shared" si="0"/>
        <v>70.664828656716409</v>
      </c>
      <c r="E39" s="29">
        <f t="shared" si="1"/>
        <v>0.18698550488329296</v>
      </c>
    </row>
    <row r="40" spans="1:5" ht="18" customHeight="1" x14ac:dyDescent="0.3">
      <c r="A40" s="11" t="s">
        <v>34</v>
      </c>
      <c r="B40" s="13">
        <v>3350</v>
      </c>
      <c r="C40" s="13">
        <v>2367.2717599999996</v>
      </c>
      <c r="D40" s="15">
        <f t="shared" si="0"/>
        <v>70.664828656716409</v>
      </c>
      <c r="E40" s="15">
        <f t="shared" si="1"/>
        <v>0.18698550488329296</v>
      </c>
    </row>
    <row r="41" spans="1:5" s="2" customFormat="1" ht="42" customHeight="1" x14ac:dyDescent="0.3">
      <c r="A41" s="12" t="s">
        <v>35</v>
      </c>
      <c r="B41" s="14">
        <v>108</v>
      </c>
      <c r="C41" s="14">
        <v>245.22542999999999</v>
      </c>
      <c r="D41" s="29">
        <f t="shared" si="0"/>
        <v>227.06058333333331</v>
      </c>
      <c r="E41" s="29">
        <f t="shared" si="1"/>
        <v>1.9369808576085331E-2</v>
      </c>
    </row>
    <row r="42" spans="1:5" s="2" customFormat="1" ht="42" customHeight="1" x14ac:dyDescent="0.3">
      <c r="A42" s="12" t="s">
        <v>36</v>
      </c>
      <c r="B42" s="14">
        <v>51410.85671</v>
      </c>
      <c r="C42" s="14">
        <v>18476.00518</v>
      </c>
      <c r="D42" s="29">
        <f t="shared" si="0"/>
        <v>35.937944555602407</v>
      </c>
      <c r="E42" s="29">
        <f t="shared" si="1"/>
        <v>1.459378350717383</v>
      </c>
    </row>
    <row r="43" spans="1:5" ht="114.75" customHeight="1" x14ac:dyDescent="0.3">
      <c r="A43" s="11" t="s">
        <v>37</v>
      </c>
      <c r="B43" s="13">
        <v>7499</v>
      </c>
      <c r="C43" s="13">
        <v>2165.9384</v>
      </c>
      <c r="D43" s="15">
        <f t="shared" si="0"/>
        <v>28.883029737298305</v>
      </c>
      <c r="E43" s="15">
        <f t="shared" si="1"/>
        <v>0.17108263280685265</v>
      </c>
    </row>
    <row r="44" spans="1:5" ht="56.25" x14ac:dyDescent="0.3">
      <c r="A44" s="11" t="s">
        <v>38</v>
      </c>
      <c r="B44" s="13">
        <v>43154.85671</v>
      </c>
      <c r="C44" s="13">
        <v>14700.86832</v>
      </c>
      <c r="D44" s="15">
        <f t="shared" si="0"/>
        <v>34.065385545802215</v>
      </c>
      <c r="E44" s="15">
        <f t="shared" si="1"/>
        <v>1.1611887285125249</v>
      </c>
    </row>
    <row r="45" spans="1:5" ht="56.25" x14ac:dyDescent="0.3">
      <c r="A45" s="11" t="s">
        <v>39</v>
      </c>
      <c r="B45" s="13">
        <v>42760.85671</v>
      </c>
      <c r="C45" s="13">
        <v>12455.88076</v>
      </c>
      <c r="D45" s="15">
        <f t="shared" si="0"/>
        <v>29.129165592903295</v>
      </c>
      <c r="E45" s="15">
        <f t="shared" si="1"/>
        <v>0.98386217925173702</v>
      </c>
    </row>
    <row r="46" spans="1:5" ht="73.5" customHeight="1" x14ac:dyDescent="0.3">
      <c r="A46" s="11" t="s">
        <v>40</v>
      </c>
      <c r="B46" s="13">
        <v>394</v>
      </c>
      <c r="C46" s="13">
        <v>2244.98756</v>
      </c>
      <c r="D46" s="15">
        <f t="shared" si="0"/>
        <v>569.79379695431476</v>
      </c>
      <c r="E46" s="15">
        <f t="shared" si="1"/>
        <v>0.17732654926078786</v>
      </c>
    </row>
    <row r="47" spans="1:5" ht="112.5" customHeight="1" x14ac:dyDescent="0.3">
      <c r="A47" s="11" t="s">
        <v>41</v>
      </c>
      <c r="B47" s="13">
        <v>757</v>
      </c>
      <c r="C47" s="13">
        <v>1609.1984600000001</v>
      </c>
      <c r="D47" s="15">
        <f t="shared" si="0"/>
        <v>212.57575429326289</v>
      </c>
      <c r="E47" s="15">
        <f t="shared" si="1"/>
        <v>0.12710698939800541</v>
      </c>
    </row>
    <row r="48" spans="1:5" s="2" customFormat="1" ht="42" customHeight="1" x14ac:dyDescent="0.3">
      <c r="A48" s="12" t="s">
        <v>42</v>
      </c>
      <c r="B48" s="14">
        <v>3289</v>
      </c>
      <c r="C48" s="14">
        <v>2909.9650499999998</v>
      </c>
      <c r="D48" s="29">
        <f t="shared" si="0"/>
        <v>88.475678017634536</v>
      </c>
      <c r="E48" s="29">
        <f t="shared" si="1"/>
        <v>0.22985163480638443</v>
      </c>
    </row>
    <row r="49" spans="1:5" ht="56.25" x14ac:dyDescent="0.3">
      <c r="A49" s="11" t="s">
        <v>43</v>
      </c>
      <c r="B49" s="13">
        <v>0</v>
      </c>
      <c r="C49" s="13">
        <v>134.18751</v>
      </c>
      <c r="D49" s="15" t="s">
        <v>93</v>
      </c>
      <c r="E49" s="15">
        <f t="shared" si="1"/>
        <v>1.0599171472557053E-2</v>
      </c>
    </row>
    <row r="50" spans="1:5" ht="56.25" x14ac:dyDescent="0.3">
      <c r="A50" s="11" t="s">
        <v>44</v>
      </c>
      <c r="B50" s="13">
        <v>150</v>
      </c>
      <c r="C50" s="13">
        <v>24.258659999999999</v>
      </c>
      <c r="D50" s="15">
        <f t="shared" si="0"/>
        <v>16.172439999999998</v>
      </c>
      <c r="E50" s="15">
        <f t="shared" si="1"/>
        <v>1.9161373292824412E-3</v>
      </c>
    </row>
    <row r="51" spans="1:5" ht="168" customHeight="1" x14ac:dyDescent="0.3">
      <c r="A51" s="11" t="s">
        <v>45</v>
      </c>
      <c r="B51" s="13">
        <v>2800</v>
      </c>
      <c r="C51" s="13">
        <v>416.74061</v>
      </c>
      <c r="D51" s="15">
        <f t="shared" si="0"/>
        <v>14.883593214285714</v>
      </c>
      <c r="E51" s="15">
        <f t="shared" si="1"/>
        <v>3.2917409265348356E-2</v>
      </c>
    </row>
    <row r="52" spans="1:5" ht="93.75" x14ac:dyDescent="0.3">
      <c r="A52" s="11" t="s">
        <v>46</v>
      </c>
      <c r="B52" s="13">
        <v>550</v>
      </c>
      <c r="C52" s="13">
        <v>1.0356300000000001</v>
      </c>
      <c r="D52" s="15">
        <f t="shared" si="0"/>
        <v>0.18829636363636362</v>
      </c>
      <c r="E52" s="15">
        <f t="shared" si="1"/>
        <v>8.1802098810271245E-5</v>
      </c>
    </row>
    <row r="53" spans="1:5" ht="131.25" x14ac:dyDescent="0.3">
      <c r="A53" s="11" t="s">
        <v>47</v>
      </c>
      <c r="B53" s="13">
        <v>2250</v>
      </c>
      <c r="C53" s="13">
        <v>415.70497999999998</v>
      </c>
      <c r="D53" s="15">
        <f t="shared" si="0"/>
        <v>18.475776888888888</v>
      </c>
      <c r="E53" s="15">
        <f t="shared" si="1"/>
        <v>3.2835607166538078E-2</v>
      </c>
    </row>
    <row r="54" spans="1:5" ht="37.5" x14ac:dyDescent="0.3">
      <c r="A54" s="11" t="s">
        <v>48</v>
      </c>
      <c r="B54" s="13">
        <v>159</v>
      </c>
      <c r="C54" s="13">
        <v>460.52600999999999</v>
      </c>
      <c r="D54" s="15">
        <f t="shared" si="0"/>
        <v>289.63899999999995</v>
      </c>
      <c r="E54" s="15">
        <f t="shared" si="1"/>
        <v>3.6375920140127228E-2</v>
      </c>
    </row>
    <row r="55" spans="1:5" ht="56.25" x14ac:dyDescent="0.3">
      <c r="A55" s="11" t="s">
        <v>49</v>
      </c>
      <c r="B55" s="13">
        <v>0</v>
      </c>
      <c r="C55" s="13">
        <v>18.924959999999999</v>
      </c>
      <c r="D55" s="15" t="s">
        <v>93</v>
      </c>
      <c r="E55" s="15">
        <f t="shared" si="1"/>
        <v>1.4948402884238877E-3</v>
      </c>
    </row>
    <row r="56" spans="1:5" ht="112.5" x14ac:dyDescent="0.3">
      <c r="A56" s="11" t="s">
        <v>50</v>
      </c>
      <c r="B56" s="13">
        <v>159</v>
      </c>
      <c r="C56" s="13">
        <v>441.60104999999999</v>
      </c>
      <c r="D56" s="15">
        <f t="shared" si="0"/>
        <v>277.73650943396223</v>
      </c>
      <c r="E56" s="15">
        <f t="shared" si="1"/>
        <v>3.4881079851703342E-2</v>
      </c>
    </row>
    <row r="57" spans="1:5" ht="112.5" x14ac:dyDescent="0.3">
      <c r="A57" s="11" t="s">
        <v>51</v>
      </c>
      <c r="B57" s="13">
        <v>0</v>
      </c>
      <c r="C57" s="13">
        <v>0.2</v>
      </c>
      <c r="D57" s="15" t="s">
        <v>93</v>
      </c>
      <c r="E57" s="15">
        <f t="shared" si="1"/>
        <v>1.5797552950430413E-5</v>
      </c>
    </row>
    <row r="58" spans="1:5" ht="23.25" customHeight="1" x14ac:dyDescent="0.3">
      <c r="A58" s="11" t="s">
        <v>52</v>
      </c>
      <c r="B58" s="13">
        <v>180</v>
      </c>
      <c r="C58" s="13">
        <v>1874.25226</v>
      </c>
      <c r="D58" s="15">
        <f t="shared" si="0"/>
        <v>1041.2512555555554</v>
      </c>
      <c r="E58" s="15">
        <f t="shared" si="1"/>
        <v>0.14804299659906936</v>
      </c>
    </row>
    <row r="59" spans="1:5" ht="281.25" x14ac:dyDescent="0.3">
      <c r="A59" s="11" t="s">
        <v>53</v>
      </c>
      <c r="B59" s="13">
        <v>0</v>
      </c>
      <c r="C59" s="13">
        <v>1796.396</v>
      </c>
      <c r="D59" s="15" t="s">
        <v>93</v>
      </c>
      <c r="E59" s="15">
        <f t="shared" si="1"/>
        <v>0.14189330464970698</v>
      </c>
    </row>
    <row r="60" spans="1:5" ht="37.5" x14ac:dyDescent="0.3">
      <c r="A60" s="11" t="s">
        <v>54</v>
      </c>
      <c r="B60" s="13">
        <v>180</v>
      </c>
      <c r="C60" s="13">
        <v>77.856259999999992</v>
      </c>
      <c r="D60" s="15">
        <f t="shared" si="0"/>
        <v>43.253477777777775</v>
      </c>
      <c r="E60" s="15">
        <f t="shared" si="1"/>
        <v>6.1496919493623861E-3</v>
      </c>
    </row>
    <row r="61" spans="1:5" s="2" customFormat="1" x14ac:dyDescent="0.3">
      <c r="A61" s="12" t="s">
        <v>55</v>
      </c>
      <c r="B61" s="14">
        <v>13950.08793</v>
      </c>
      <c r="C61" s="14">
        <v>8914.84807</v>
      </c>
      <c r="D61" s="29">
        <f t="shared" si="0"/>
        <v>63.905318122249291</v>
      </c>
      <c r="E61" s="29">
        <f t="shared" si="1"/>
        <v>0.70416392215433687</v>
      </c>
    </row>
    <row r="62" spans="1:5" x14ac:dyDescent="0.3">
      <c r="A62" s="11" t="s">
        <v>56</v>
      </c>
      <c r="B62" s="13">
        <v>0</v>
      </c>
      <c r="C62" s="13">
        <v>18.881499999999999</v>
      </c>
      <c r="D62" s="15" t="s">
        <v>93</v>
      </c>
      <c r="E62" s="15">
        <f t="shared" si="1"/>
        <v>1.4914074801677592E-3</v>
      </c>
    </row>
    <row r="63" spans="1:5" x14ac:dyDescent="0.3">
      <c r="A63" s="11" t="s">
        <v>57</v>
      </c>
      <c r="B63" s="13">
        <v>7413.43</v>
      </c>
      <c r="C63" s="13">
        <v>7413.43</v>
      </c>
      <c r="D63" s="15">
        <f t="shared" si="0"/>
        <v>100</v>
      </c>
      <c r="E63" s="15">
        <f t="shared" si="1"/>
        <v>0.58557026484654673</v>
      </c>
    </row>
    <row r="64" spans="1:5" x14ac:dyDescent="0.3">
      <c r="A64" s="11" t="s">
        <v>58</v>
      </c>
      <c r="B64" s="13">
        <v>6536.6579299999994</v>
      </c>
      <c r="C64" s="13">
        <v>1482.53657</v>
      </c>
      <c r="D64" s="15">
        <f t="shared" si="0"/>
        <v>22.680345000093958</v>
      </c>
      <c r="E64" s="15">
        <f t="shared" si="1"/>
        <v>0.11710224982762243</v>
      </c>
    </row>
    <row r="65" spans="1:5" s="2" customFormat="1" x14ac:dyDescent="0.3">
      <c r="A65" s="12" t="s">
        <v>59</v>
      </c>
      <c r="B65" s="14">
        <v>2944421.0553600001</v>
      </c>
      <c r="C65" s="14">
        <v>872524.43015999999</v>
      </c>
      <c r="D65" s="29">
        <f t="shared" si="0"/>
        <v>29.633140564990313</v>
      </c>
      <c r="E65" s="29">
        <f t="shared" si="1"/>
        <v>68.918754429983622</v>
      </c>
    </row>
    <row r="66" spans="1:5" s="2" customFormat="1" ht="56.25" x14ac:dyDescent="0.3">
      <c r="A66" s="12" t="s">
        <v>60</v>
      </c>
      <c r="B66" s="14">
        <v>2944089.0403200001</v>
      </c>
      <c r="C66" s="14">
        <v>873404.23104999994</v>
      </c>
      <c r="D66" s="29">
        <f t="shared" si="0"/>
        <v>29.666366033381504</v>
      </c>
      <c r="E66" s="29">
        <f t="shared" si="1"/>
        <v>68.988247935711669</v>
      </c>
    </row>
    <row r="67" spans="1:5" ht="37.5" x14ac:dyDescent="0.3">
      <c r="A67" s="11" t="s">
        <v>61</v>
      </c>
      <c r="B67" s="13">
        <v>315674.5</v>
      </c>
      <c r="C67" s="13">
        <v>146699.29999999999</v>
      </c>
      <c r="D67" s="15">
        <f t="shared" si="0"/>
        <v>46.471697904011883</v>
      </c>
      <c r="E67" s="15">
        <f t="shared" si="1"/>
        <v>11.58744979770538</v>
      </c>
    </row>
    <row r="68" spans="1:5" ht="37.5" x14ac:dyDescent="0.3">
      <c r="A68" s="11" t="s">
        <v>62</v>
      </c>
      <c r="B68" s="13">
        <v>49996.3</v>
      </c>
      <c r="C68" s="13">
        <v>34000</v>
      </c>
      <c r="D68" s="15">
        <f t="shared" si="0"/>
        <v>68.005032372395561</v>
      </c>
      <c r="E68" s="15">
        <f t="shared" si="1"/>
        <v>2.6855840015731705</v>
      </c>
    </row>
    <row r="69" spans="1:5" ht="56.25" x14ac:dyDescent="0.3">
      <c r="A69" s="11" t="s">
        <v>63</v>
      </c>
      <c r="B69" s="13">
        <v>265678.2</v>
      </c>
      <c r="C69" s="13">
        <v>112699.3</v>
      </c>
      <c r="D69" s="15">
        <f t="shared" si="0"/>
        <v>42.419475892263648</v>
      </c>
      <c r="E69" s="15">
        <f t="shared" si="1"/>
        <v>8.9018657961322116</v>
      </c>
    </row>
    <row r="70" spans="1:5" ht="36.75" customHeight="1" x14ac:dyDescent="0.3">
      <c r="A70" s="11" t="s">
        <v>64</v>
      </c>
      <c r="B70" s="13">
        <v>1690609.2418399998</v>
      </c>
      <c r="C70" s="13">
        <v>312538.97029000003</v>
      </c>
      <c r="D70" s="15">
        <f t="shared" si="0"/>
        <v>18.486765750188589</v>
      </c>
      <c r="E70" s="15">
        <f t="shared" si="1"/>
        <v>24.686754661146367</v>
      </c>
    </row>
    <row r="71" spans="1:5" ht="56.25" x14ac:dyDescent="0.3">
      <c r="A71" s="11" t="s">
        <v>65</v>
      </c>
      <c r="B71" s="13">
        <v>507838.9</v>
      </c>
      <c r="C71" s="13">
        <v>108941.27178</v>
      </c>
      <c r="D71" s="15">
        <f t="shared" si="0"/>
        <v>21.451935206223862</v>
      </c>
      <c r="E71" s="15">
        <f t="shared" si="1"/>
        <v>8.6050275471589028</v>
      </c>
    </row>
    <row r="72" spans="1:5" ht="112.5" x14ac:dyDescent="0.3">
      <c r="A72" s="11" t="s">
        <v>66</v>
      </c>
      <c r="B72" s="13">
        <v>2291.66644</v>
      </c>
      <c r="C72" s="13">
        <v>0</v>
      </c>
      <c r="D72" s="15">
        <f t="shared" si="0"/>
        <v>0</v>
      </c>
      <c r="E72" s="15">
        <f t="shared" si="1"/>
        <v>0</v>
      </c>
    </row>
    <row r="73" spans="1:5" ht="75" x14ac:dyDescent="0.3">
      <c r="A73" s="11" t="s">
        <v>67</v>
      </c>
      <c r="B73" s="13">
        <v>10435.78125</v>
      </c>
      <c r="C73" s="13">
        <v>869.03215</v>
      </c>
      <c r="D73" s="15">
        <f t="shared" si="0"/>
        <v>8.3274278099687074</v>
      </c>
      <c r="E73" s="15">
        <f t="shared" si="1"/>
        <v>6.864290702625693E-2</v>
      </c>
    </row>
    <row r="74" spans="1:5" ht="56.25" x14ac:dyDescent="0.3">
      <c r="A74" s="11" t="s">
        <v>68</v>
      </c>
      <c r="B74" s="13">
        <v>39169</v>
      </c>
      <c r="C74" s="13">
        <v>937.28951000000006</v>
      </c>
      <c r="D74" s="15">
        <f t="shared" si="0"/>
        <v>2.3929370420485587</v>
      </c>
      <c r="E74" s="15">
        <f t="shared" si="1"/>
        <v>7.4034403320539885E-2</v>
      </c>
    </row>
    <row r="75" spans="1:5" ht="75.75" customHeight="1" x14ac:dyDescent="0.3">
      <c r="A75" s="11" t="s">
        <v>69</v>
      </c>
      <c r="B75" s="13">
        <v>35395.563999999998</v>
      </c>
      <c r="C75" s="13">
        <v>19746.02</v>
      </c>
      <c r="D75" s="15">
        <f t="shared" ref="D75:D93" si="2">C75/B75*100</f>
        <v>55.786708187500565</v>
      </c>
      <c r="E75" s="15">
        <f t="shared" ref="E75:E93" si="3">C75*100/$C$93</f>
        <v>1.5596939825512899</v>
      </c>
    </row>
    <row r="76" spans="1:5" ht="37.5" x14ac:dyDescent="0.3">
      <c r="A76" s="11" t="s">
        <v>70</v>
      </c>
      <c r="B76" s="13">
        <v>1502.8132499999999</v>
      </c>
      <c r="C76" s="13">
        <v>1502.8132499999999</v>
      </c>
      <c r="D76" s="15">
        <f t="shared" si="2"/>
        <v>100</v>
      </c>
      <c r="E76" s="15">
        <f t="shared" si="3"/>
        <v>0.11870385945741709</v>
      </c>
    </row>
    <row r="77" spans="1:5" ht="37.5" x14ac:dyDescent="0.3">
      <c r="A77" s="11" t="s">
        <v>71</v>
      </c>
      <c r="B77" s="13">
        <v>11846.87333</v>
      </c>
      <c r="C77" s="13">
        <v>0</v>
      </c>
      <c r="D77" s="15">
        <f t="shared" si="2"/>
        <v>0</v>
      </c>
      <c r="E77" s="15">
        <f t="shared" si="3"/>
        <v>0</v>
      </c>
    </row>
    <row r="78" spans="1:5" ht="37.5" x14ac:dyDescent="0.3">
      <c r="A78" s="11" t="s">
        <v>72</v>
      </c>
      <c r="B78" s="13">
        <v>12178.982099999999</v>
      </c>
      <c r="C78" s="13">
        <v>6730.1324999999997</v>
      </c>
      <c r="D78" s="15">
        <f t="shared" si="2"/>
        <v>55.260221623940154</v>
      </c>
      <c r="E78" s="15">
        <f t="shared" si="3"/>
        <v>0.53159812266081308</v>
      </c>
    </row>
    <row r="79" spans="1:5" ht="37.5" x14ac:dyDescent="0.3">
      <c r="A79" s="11" t="s">
        <v>73</v>
      </c>
      <c r="B79" s="13">
        <v>249.57929000000001</v>
      </c>
      <c r="C79" s="13">
        <v>200.88795000000002</v>
      </c>
      <c r="D79" s="15">
        <f t="shared" si="2"/>
        <v>80.490632856596406</v>
      </c>
      <c r="E79" s="15">
        <f t="shared" si="3"/>
        <v>1.5867690136142087E-2</v>
      </c>
    </row>
    <row r="80" spans="1:5" ht="56.25" x14ac:dyDescent="0.3">
      <c r="A80" s="11" t="s">
        <v>74</v>
      </c>
      <c r="B80" s="13">
        <v>40.716000000000001</v>
      </c>
      <c r="C80" s="13">
        <v>0</v>
      </c>
      <c r="D80" s="15">
        <f t="shared" si="2"/>
        <v>0</v>
      </c>
      <c r="E80" s="15">
        <f t="shared" si="3"/>
        <v>0</v>
      </c>
    </row>
    <row r="81" spans="1:5" x14ac:dyDescent="0.3">
      <c r="A81" s="11" t="s">
        <v>75</v>
      </c>
      <c r="B81" s="13">
        <v>1069659.3661799999</v>
      </c>
      <c r="C81" s="13">
        <v>173611.52314999999</v>
      </c>
      <c r="D81" s="15">
        <f t="shared" si="2"/>
        <v>16.230542978369531</v>
      </c>
      <c r="E81" s="15">
        <f t="shared" si="3"/>
        <v>13.713186148835002</v>
      </c>
    </row>
    <row r="82" spans="1:5" ht="37.5" x14ac:dyDescent="0.3">
      <c r="A82" s="11" t="s">
        <v>76</v>
      </c>
      <c r="B82" s="13">
        <v>937753.21507999999</v>
      </c>
      <c r="C82" s="13">
        <v>414113.87736000004</v>
      </c>
      <c r="D82" s="15">
        <f t="shared" si="2"/>
        <v>44.160219416008282</v>
      </c>
      <c r="E82" s="15">
        <f t="shared" si="3"/>
        <v>32.709929525513232</v>
      </c>
    </row>
    <row r="83" spans="1:5" x14ac:dyDescent="0.3">
      <c r="A83" s="11" t="s">
        <v>77</v>
      </c>
      <c r="B83" s="13">
        <v>52.083400000000005</v>
      </c>
      <c r="C83" s="13">
        <v>52.083400000000005</v>
      </c>
      <c r="D83" s="15">
        <f t="shared" si="2"/>
        <v>100</v>
      </c>
      <c r="E83" s="15">
        <f t="shared" si="3"/>
        <v>4.1139513466922368E-3</v>
      </c>
    </row>
    <row r="84" spans="1:5" s="2" customFormat="1" ht="56.25" x14ac:dyDescent="0.3">
      <c r="A84" s="12" t="s">
        <v>78</v>
      </c>
      <c r="B84" s="14">
        <v>0</v>
      </c>
      <c r="C84" s="14">
        <v>2300</v>
      </c>
      <c r="D84" s="29" t="s">
        <v>93</v>
      </c>
      <c r="E84" s="29">
        <f t="shared" si="3"/>
        <v>0.18167185892994975</v>
      </c>
    </row>
    <row r="85" spans="1:5" s="2" customFormat="1" ht="37.5" x14ac:dyDescent="0.3">
      <c r="A85" s="12" t="s">
        <v>79</v>
      </c>
      <c r="B85" s="14">
        <v>0</v>
      </c>
      <c r="C85" s="14">
        <v>10</v>
      </c>
      <c r="D85" s="29" t="s">
        <v>93</v>
      </c>
      <c r="E85" s="29">
        <f t="shared" si="3"/>
        <v>7.898776475215207E-4</v>
      </c>
    </row>
    <row r="86" spans="1:5" ht="56.25" x14ac:dyDescent="0.3">
      <c r="A86" s="11" t="s">
        <v>80</v>
      </c>
      <c r="B86" s="13">
        <v>0</v>
      </c>
      <c r="C86" s="13">
        <v>10</v>
      </c>
      <c r="D86" s="15" t="s">
        <v>93</v>
      </c>
      <c r="E86" s="15">
        <f t="shared" si="3"/>
        <v>7.898776475215207E-4</v>
      </c>
    </row>
    <row r="87" spans="1:5" ht="75" x14ac:dyDescent="0.3">
      <c r="A87" s="11" t="s">
        <v>81</v>
      </c>
      <c r="B87" s="13">
        <v>0</v>
      </c>
      <c r="C87" s="13">
        <v>10</v>
      </c>
      <c r="D87" s="15" t="s">
        <v>93</v>
      </c>
      <c r="E87" s="15">
        <f t="shared" si="3"/>
        <v>7.898776475215207E-4</v>
      </c>
    </row>
    <row r="88" spans="1:5" s="2" customFormat="1" ht="28.5" customHeight="1" x14ac:dyDescent="0.3">
      <c r="A88" s="12" t="s">
        <v>82</v>
      </c>
      <c r="B88" s="14">
        <v>332.01504</v>
      </c>
      <c r="C88" s="14">
        <v>0</v>
      </c>
      <c r="D88" s="29">
        <f t="shared" si="2"/>
        <v>0</v>
      </c>
      <c r="E88" s="29">
        <f t="shared" si="3"/>
        <v>0</v>
      </c>
    </row>
    <row r="89" spans="1:5" ht="37.5" x14ac:dyDescent="0.3">
      <c r="A89" s="11" t="s">
        <v>83</v>
      </c>
      <c r="B89" s="13">
        <v>332.01504</v>
      </c>
      <c r="C89" s="13">
        <v>0</v>
      </c>
      <c r="D89" s="15">
        <f t="shared" si="2"/>
        <v>0</v>
      </c>
      <c r="E89" s="15">
        <f t="shared" si="3"/>
        <v>0</v>
      </c>
    </row>
    <row r="90" spans="1:5" ht="75" x14ac:dyDescent="0.3">
      <c r="A90" s="11" t="s">
        <v>84</v>
      </c>
      <c r="B90" s="13">
        <v>332.01504</v>
      </c>
      <c r="C90" s="13">
        <v>0</v>
      </c>
      <c r="D90" s="15">
        <f t="shared" si="2"/>
        <v>0</v>
      </c>
      <c r="E90" s="15">
        <f t="shared" si="3"/>
        <v>0</v>
      </c>
    </row>
    <row r="91" spans="1:5" s="2" customFormat="1" ht="112.5" x14ac:dyDescent="0.3">
      <c r="A91" s="12" t="s">
        <v>85</v>
      </c>
      <c r="B91" s="14">
        <v>0</v>
      </c>
      <c r="C91" s="14">
        <v>5114.5579100000004</v>
      </c>
      <c r="D91" s="29" t="s">
        <v>93</v>
      </c>
      <c r="E91" s="29">
        <f t="shared" si="3"/>
        <v>0.40398749700633857</v>
      </c>
    </row>
    <row r="92" spans="1:5" s="2" customFormat="1" ht="75" x14ac:dyDescent="0.3">
      <c r="A92" s="12" t="s">
        <v>86</v>
      </c>
      <c r="B92" s="14">
        <v>0</v>
      </c>
      <c r="C92" s="14">
        <v>-8304.3588</v>
      </c>
      <c r="D92" s="29" t="s">
        <v>93</v>
      </c>
      <c r="E92" s="29">
        <f t="shared" si="3"/>
        <v>-0.65594273931186386</v>
      </c>
    </row>
    <row r="93" spans="1:5" s="2" customFormat="1" x14ac:dyDescent="0.3">
      <c r="A93" s="12" t="s">
        <v>2</v>
      </c>
      <c r="B93" s="14">
        <f>B10+B65</f>
        <v>3924342.8</v>
      </c>
      <c r="C93" s="14">
        <f>C10+C65</f>
        <v>1266018.86145</v>
      </c>
      <c r="D93" s="29">
        <f t="shared" si="2"/>
        <v>32.260659324919324</v>
      </c>
      <c r="E93" s="29">
        <f t="shared" si="3"/>
        <v>100</v>
      </c>
    </row>
  </sheetData>
  <mergeCells count="5">
    <mergeCell ref="A5:E5"/>
    <mergeCell ref="A6:E6"/>
    <mergeCell ref="A7:E7"/>
    <mergeCell ref="A3:E3"/>
    <mergeCell ref="A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E2E8-BE88-4AEC-B399-45F3570178F8}">
  <dimension ref="A1:G55"/>
  <sheetViews>
    <sheetView tabSelected="1" topLeftCell="A49" workbookViewId="0">
      <selection activeCell="F54" sqref="F54"/>
    </sheetView>
  </sheetViews>
  <sheetFormatPr defaultRowHeight="18.75" x14ac:dyDescent="0.3"/>
  <cols>
    <col min="1" max="1" width="67.28515625" style="9" customWidth="1"/>
    <col min="2" max="3" width="19.28515625" style="23" customWidth="1"/>
    <col min="4" max="4" width="17.5703125" style="23" customWidth="1"/>
    <col min="5" max="5" width="16" style="23" customWidth="1"/>
    <col min="6" max="6" width="17" style="9" customWidth="1"/>
    <col min="7" max="7" width="13.7109375" style="9" customWidth="1"/>
    <col min="8" max="16384" width="9.140625" style="16"/>
  </cols>
  <sheetData>
    <row r="1" spans="1:7" s="9" customFormat="1" ht="30.75" customHeight="1" x14ac:dyDescent="0.3">
      <c r="B1" s="23"/>
      <c r="C1" s="23"/>
      <c r="D1" s="23"/>
      <c r="E1" s="23"/>
    </row>
    <row r="2" spans="1:7" s="9" customFormat="1" x14ac:dyDescent="0.3">
      <c r="A2" s="46" t="s">
        <v>159</v>
      </c>
      <c r="B2" s="46"/>
      <c r="C2" s="46"/>
      <c r="D2" s="46"/>
      <c r="E2" s="46"/>
      <c r="F2" s="46"/>
      <c r="G2" s="46"/>
    </row>
    <row r="3" spans="1:7" s="9" customFormat="1" x14ac:dyDescent="0.3">
      <c r="A3" s="45" t="s">
        <v>160</v>
      </c>
      <c r="B3" s="45"/>
      <c r="C3" s="45"/>
      <c r="D3" s="45"/>
      <c r="E3" s="45"/>
      <c r="F3" s="45"/>
      <c r="G3" s="45"/>
    </row>
    <row r="4" spans="1:7" s="9" customFormat="1" ht="93.75" x14ac:dyDescent="0.3">
      <c r="A4" s="17" t="s">
        <v>0</v>
      </c>
      <c r="B4" s="17" t="s">
        <v>161</v>
      </c>
      <c r="C4" s="18" t="s">
        <v>162</v>
      </c>
      <c r="D4" s="19" t="s">
        <v>91</v>
      </c>
      <c r="E4" s="19" t="s">
        <v>176</v>
      </c>
      <c r="F4" s="20" t="s">
        <v>179</v>
      </c>
      <c r="G4" s="20" t="s">
        <v>163</v>
      </c>
    </row>
    <row r="5" spans="1:7" s="30" customFormat="1" x14ac:dyDescent="0.3">
      <c r="A5" s="12" t="s">
        <v>95</v>
      </c>
      <c r="B5" s="27" t="s">
        <v>145</v>
      </c>
      <c r="C5" s="27" t="s">
        <v>146</v>
      </c>
      <c r="D5" s="14">
        <v>355324.29761000001</v>
      </c>
      <c r="E5" s="28">
        <v>138579.14880000002</v>
      </c>
      <c r="F5" s="29">
        <f>E5/D5*100</f>
        <v>39.000752195140606</v>
      </c>
      <c r="G5" s="29">
        <f>E5*100/$E$54</f>
        <v>11.730169330904706</v>
      </c>
    </row>
    <row r="6" spans="1:7" ht="56.25" x14ac:dyDescent="0.3">
      <c r="A6" s="11" t="s">
        <v>96</v>
      </c>
      <c r="B6" s="21" t="s">
        <v>145</v>
      </c>
      <c r="C6" s="21" t="s">
        <v>147</v>
      </c>
      <c r="D6" s="13">
        <v>6475</v>
      </c>
      <c r="E6" s="13">
        <v>2367.5249800000001</v>
      </c>
      <c r="F6" s="15">
        <f t="shared" ref="F6:F54" si="0">E6/D6*100</f>
        <v>36.56409235521236</v>
      </c>
      <c r="G6" s="15">
        <f t="shared" ref="G6:G54" si="1">E6*100/$E$54</f>
        <v>0.20040149727450754</v>
      </c>
    </row>
    <row r="7" spans="1:7" ht="53.25" customHeight="1" x14ac:dyDescent="0.3">
      <c r="A7" s="11" t="s">
        <v>97</v>
      </c>
      <c r="B7" s="21" t="s">
        <v>145</v>
      </c>
      <c r="C7" s="21" t="s">
        <v>148</v>
      </c>
      <c r="D7" s="13">
        <v>5800.2</v>
      </c>
      <c r="E7" s="13">
        <v>2153.7722100000001</v>
      </c>
      <c r="F7" s="15">
        <f t="shared" si="0"/>
        <v>37.132723181959243</v>
      </c>
      <c r="G7" s="15">
        <f t="shared" si="1"/>
        <v>0.18230818230784837</v>
      </c>
    </row>
    <row r="8" spans="1:7" ht="57" customHeight="1" x14ac:dyDescent="0.3">
      <c r="A8" s="11" t="s">
        <v>98</v>
      </c>
      <c r="B8" s="21" t="s">
        <v>145</v>
      </c>
      <c r="C8" s="21" t="s">
        <v>149</v>
      </c>
      <c r="D8" s="13">
        <v>184883.17059999998</v>
      </c>
      <c r="E8" s="13">
        <v>71161.552859999996</v>
      </c>
      <c r="F8" s="15">
        <f t="shared" si="0"/>
        <v>38.490011085952247</v>
      </c>
      <c r="G8" s="15">
        <f t="shared" si="1"/>
        <v>6.0235401366379717</v>
      </c>
    </row>
    <row r="9" spans="1:7" x14ac:dyDescent="0.3">
      <c r="A9" s="11" t="s">
        <v>99</v>
      </c>
      <c r="B9" s="21" t="s">
        <v>145</v>
      </c>
      <c r="C9" s="21" t="s">
        <v>150</v>
      </c>
      <c r="D9" s="13">
        <v>6.1</v>
      </c>
      <c r="E9" s="13">
        <v>0</v>
      </c>
      <c r="F9" s="15">
        <f t="shared" si="0"/>
        <v>0</v>
      </c>
      <c r="G9" s="15">
        <f t="shared" si="1"/>
        <v>0</v>
      </c>
    </row>
    <row r="10" spans="1:7" ht="53.25" customHeight="1" x14ac:dyDescent="0.3">
      <c r="A10" s="11" t="s">
        <v>100</v>
      </c>
      <c r="B10" s="21" t="s">
        <v>145</v>
      </c>
      <c r="C10" s="21" t="s">
        <v>151</v>
      </c>
      <c r="D10" s="13">
        <v>19977.2</v>
      </c>
      <c r="E10" s="13">
        <v>5915.8891100000001</v>
      </c>
      <c r="F10" s="15">
        <f t="shared" si="0"/>
        <v>29.613204603247702</v>
      </c>
      <c r="G10" s="15">
        <f t="shared" si="1"/>
        <v>0.50075629417601908</v>
      </c>
    </row>
    <row r="11" spans="1:7" x14ac:dyDescent="0.3">
      <c r="A11" s="11" t="s">
        <v>101</v>
      </c>
      <c r="B11" s="21" t="s">
        <v>145</v>
      </c>
      <c r="C11" s="21" t="s">
        <v>154</v>
      </c>
      <c r="D11" s="13">
        <v>3705.7502400000003</v>
      </c>
      <c r="E11" s="13">
        <v>0</v>
      </c>
      <c r="F11" s="15">
        <f t="shared" si="0"/>
        <v>0</v>
      </c>
      <c r="G11" s="15">
        <f t="shared" si="1"/>
        <v>0</v>
      </c>
    </row>
    <row r="12" spans="1:7" x14ac:dyDescent="0.3">
      <c r="A12" s="11" t="s">
        <v>102</v>
      </c>
      <c r="B12" s="21" t="s">
        <v>145</v>
      </c>
      <c r="C12" s="21" t="s">
        <v>155</v>
      </c>
      <c r="D12" s="13">
        <v>134476.87677</v>
      </c>
      <c r="E12" s="13">
        <v>56980.409639999998</v>
      </c>
      <c r="F12" s="15">
        <f t="shared" si="0"/>
        <v>42.37190140685329</v>
      </c>
      <c r="G12" s="15">
        <f t="shared" si="1"/>
        <v>4.8231632205083557</v>
      </c>
    </row>
    <row r="13" spans="1:7" s="30" customFormat="1" x14ac:dyDescent="0.3">
      <c r="A13" s="12" t="s">
        <v>103</v>
      </c>
      <c r="B13" s="27" t="s">
        <v>147</v>
      </c>
      <c r="C13" s="27" t="s">
        <v>146</v>
      </c>
      <c r="D13" s="14">
        <v>4003</v>
      </c>
      <c r="E13" s="14">
        <v>1338.1239399999999</v>
      </c>
      <c r="F13" s="29">
        <f t="shared" si="0"/>
        <v>33.428027479390451</v>
      </c>
      <c r="G13" s="29">
        <f t="shared" si="1"/>
        <v>0.11326682648766108</v>
      </c>
    </row>
    <row r="14" spans="1:7" x14ac:dyDescent="0.3">
      <c r="A14" s="11" t="s">
        <v>104</v>
      </c>
      <c r="B14" s="21" t="s">
        <v>147</v>
      </c>
      <c r="C14" s="21" t="s">
        <v>148</v>
      </c>
      <c r="D14" s="13">
        <v>4003</v>
      </c>
      <c r="E14" s="13">
        <v>1338.1239399999999</v>
      </c>
      <c r="F14" s="15">
        <f t="shared" si="0"/>
        <v>33.428027479390451</v>
      </c>
      <c r="G14" s="15">
        <f t="shared" si="1"/>
        <v>0.11326682648766108</v>
      </c>
    </row>
    <row r="15" spans="1:7" s="30" customFormat="1" ht="34.5" customHeight="1" x14ac:dyDescent="0.3">
      <c r="A15" s="12" t="s">
        <v>105</v>
      </c>
      <c r="B15" s="27" t="s">
        <v>148</v>
      </c>
      <c r="C15" s="27" t="s">
        <v>146</v>
      </c>
      <c r="D15" s="14">
        <v>28616.698609999999</v>
      </c>
      <c r="E15" s="14">
        <v>2483.9771499999997</v>
      </c>
      <c r="F15" s="29">
        <f t="shared" si="0"/>
        <v>8.6801667231173294</v>
      </c>
      <c r="G15" s="29">
        <f t="shared" si="1"/>
        <v>0.21025870656522655</v>
      </c>
    </row>
    <row r="16" spans="1:7" ht="55.5" customHeight="1" x14ac:dyDescent="0.3">
      <c r="A16" s="11" t="s">
        <v>106</v>
      </c>
      <c r="B16" s="21" t="s">
        <v>148</v>
      </c>
      <c r="C16" s="21" t="s">
        <v>1</v>
      </c>
      <c r="D16" s="13">
        <v>22855.498609999999</v>
      </c>
      <c r="E16" s="13">
        <v>1086.4931999999999</v>
      </c>
      <c r="F16" s="15">
        <f t="shared" si="0"/>
        <v>4.7537497148481593</v>
      </c>
      <c r="G16" s="15">
        <f t="shared" si="1"/>
        <v>9.1967293227280297E-2</v>
      </c>
    </row>
    <row r="17" spans="1:7" ht="37.5" x14ac:dyDescent="0.3">
      <c r="A17" s="11" t="s">
        <v>107</v>
      </c>
      <c r="B17" s="21" t="s">
        <v>148</v>
      </c>
      <c r="C17" s="21" t="s">
        <v>156</v>
      </c>
      <c r="D17" s="13">
        <v>5761.2</v>
      </c>
      <c r="E17" s="13">
        <v>1397.48395</v>
      </c>
      <c r="F17" s="15">
        <f t="shared" si="0"/>
        <v>24.25682062764702</v>
      </c>
      <c r="G17" s="15">
        <f t="shared" si="1"/>
        <v>0.11829141333794629</v>
      </c>
    </row>
    <row r="18" spans="1:7" s="30" customFormat="1" x14ac:dyDescent="0.3">
      <c r="A18" s="12" t="s">
        <v>108</v>
      </c>
      <c r="B18" s="27" t="s">
        <v>149</v>
      </c>
      <c r="C18" s="27" t="s">
        <v>146</v>
      </c>
      <c r="D18" s="14">
        <v>1100963.49703</v>
      </c>
      <c r="E18" s="14">
        <v>239480.26974000002</v>
      </c>
      <c r="F18" s="29">
        <f t="shared" si="0"/>
        <v>21.751881001144081</v>
      </c>
      <c r="G18" s="29">
        <f t="shared" si="1"/>
        <v>20.271044668596883</v>
      </c>
    </row>
    <row r="19" spans="1:7" x14ac:dyDescent="0.3">
      <c r="A19" s="11" t="s">
        <v>109</v>
      </c>
      <c r="B19" s="21" t="s">
        <v>149</v>
      </c>
      <c r="C19" s="21" t="s">
        <v>150</v>
      </c>
      <c r="D19" s="13">
        <v>753</v>
      </c>
      <c r="E19" s="13">
        <v>71.22372</v>
      </c>
      <c r="F19" s="15">
        <f t="shared" si="0"/>
        <v>9.4586613545816736</v>
      </c>
      <c r="G19" s="15">
        <f t="shared" si="1"/>
        <v>6.0288023357879363E-3</v>
      </c>
    </row>
    <row r="20" spans="1:7" x14ac:dyDescent="0.3">
      <c r="A20" s="11" t="s">
        <v>110</v>
      </c>
      <c r="B20" s="21" t="s">
        <v>149</v>
      </c>
      <c r="C20" s="21" t="s">
        <v>157</v>
      </c>
      <c r="D20" s="13">
        <v>1089889.2110299999</v>
      </c>
      <c r="E20" s="13">
        <v>238844.65934000001</v>
      </c>
      <c r="F20" s="15">
        <f t="shared" si="0"/>
        <v>21.914581493496925</v>
      </c>
      <c r="G20" s="15">
        <f t="shared" si="1"/>
        <v>20.217242796633844</v>
      </c>
    </row>
    <row r="21" spans="1:7" x14ac:dyDescent="0.3">
      <c r="A21" s="11" t="s">
        <v>111</v>
      </c>
      <c r="B21" s="21" t="s">
        <v>149</v>
      </c>
      <c r="C21" s="21" t="s">
        <v>158</v>
      </c>
      <c r="D21" s="13">
        <v>10321.286</v>
      </c>
      <c r="E21" s="13">
        <v>564.38668000000007</v>
      </c>
      <c r="F21" s="15">
        <f t="shared" si="0"/>
        <v>5.4681817750229973</v>
      </c>
      <c r="G21" s="15">
        <f t="shared" si="1"/>
        <v>4.7773069627247755E-2</v>
      </c>
    </row>
    <row r="22" spans="1:7" s="30" customFormat="1" x14ac:dyDescent="0.3">
      <c r="A22" s="12" t="s">
        <v>112</v>
      </c>
      <c r="B22" s="27" t="s">
        <v>150</v>
      </c>
      <c r="C22" s="27" t="s">
        <v>146</v>
      </c>
      <c r="D22" s="14">
        <v>626618.65384000004</v>
      </c>
      <c r="E22" s="14">
        <v>38304.003369999999</v>
      </c>
      <c r="F22" s="29">
        <f t="shared" si="0"/>
        <v>6.112809303596074</v>
      </c>
      <c r="G22" s="29">
        <f t="shared" si="1"/>
        <v>3.2422803103668967</v>
      </c>
    </row>
    <row r="23" spans="1:7" x14ac:dyDescent="0.3">
      <c r="A23" s="11" t="s">
        <v>113</v>
      </c>
      <c r="B23" s="21" t="s">
        <v>150</v>
      </c>
      <c r="C23" s="21" t="s">
        <v>145</v>
      </c>
      <c r="D23" s="13">
        <v>20983.516440000003</v>
      </c>
      <c r="E23" s="13">
        <v>9346.7178499999991</v>
      </c>
      <c r="F23" s="15">
        <f t="shared" si="0"/>
        <v>44.543143551396085</v>
      </c>
      <c r="G23" s="15">
        <f t="shared" si="1"/>
        <v>0.79116219155684075</v>
      </c>
    </row>
    <row r="24" spans="1:7" x14ac:dyDescent="0.3">
      <c r="A24" s="11" t="s">
        <v>114</v>
      </c>
      <c r="B24" s="21" t="s">
        <v>150</v>
      </c>
      <c r="C24" s="21" t="s">
        <v>147</v>
      </c>
      <c r="D24" s="13">
        <v>375845.16645999998</v>
      </c>
      <c r="E24" s="13">
        <v>14223.70601</v>
      </c>
      <c r="F24" s="15">
        <f t="shared" si="0"/>
        <v>3.7844589419547012</v>
      </c>
      <c r="G24" s="15">
        <f t="shared" si="1"/>
        <v>1.203979685653163</v>
      </c>
    </row>
    <row r="25" spans="1:7" x14ac:dyDescent="0.3">
      <c r="A25" s="11" t="s">
        <v>115</v>
      </c>
      <c r="B25" s="21" t="s">
        <v>150</v>
      </c>
      <c r="C25" s="21" t="s">
        <v>148</v>
      </c>
      <c r="D25" s="13">
        <v>229789.97094</v>
      </c>
      <c r="E25" s="13">
        <v>14733.57951</v>
      </c>
      <c r="F25" s="15">
        <f t="shared" si="0"/>
        <v>6.4117591597794554</v>
      </c>
      <c r="G25" s="15">
        <f t="shared" si="1"/>
        <v>1.2471384331568931</v>
      </c>
    </row>
    <row r="26" spans="1:7" s="30" customFormat="1" x14ac:dyDescent="0.3">
      <c r="A26" s="12" t="s">
        <v>116</v>
      </c>
      <c r="B26" s="27" t="s">
        <v>151</v>
      </c>
      <c r="C26" s="27" t="s">
        <v>146</v>
      </c>
      <c r="D26" s="14">
        <v>428.3</v>
      </c>
      <c r="E26" s="14">
        <v>0</v>
      </c>
      <c r="F26" s="29">
        <f t="shared" si="0"/>
        <v>0</v>
      </c>
      <c r="G26" s="29">
        <f t="shared" si="1"/>
        <v>0</v>
      </c>
    </row>
    <row r="27" spans="1:7" ht="37.5" x14ac:dyDescent="0.3">
      <c r="A27" s="11" t="s">
        <v>117</v>
      </c>
      <c r="B27" s="21" t="s">
        <v>151</v>
      </c>
      <c r="C27" s="21" t="s">
        <v>148</v>
      </c>
      <c r="D27" s="13">
        <v>108.3</v>
      </c>
      <c r="E27" s="13">
        <v>0</v>
      </c>
      <c r="F27" s="15">
        <f t="shared" si="0"/>
        <v>0</v>
      </c>
      <c r="G27" s="15">
        <f t="shared" si="1"/>
        <v>0</v>
      </c>
    </row>
    <row r="28" spans="1:7" x14ac:dyDescent="0.3">
      <c r="A28" s="11" t="s">
        <v>118</v>
      </c>
      <c r="B28" s="21" t="s">
        <v>151</v>
      </c>
      <c r="C28" s="21" t="s">
        <v>150</v>
      </c>
      <c r="D28" s="13">
        <v>320</v>
      </c>
      <c r="E28" s="13">
        <v>0</v>
      </c>
      <c r="F28" s="15">
        <f t="shared" si="0"/>
        <v>0</v>
      </c>
      <c r="G28" s="15">
        <f t="shared" si="1"/>
        <v>0</v>
      </c>
    </row>
    <row r="29" spans="1:7" s="30" customFormat="1" x14ac:dyDescent="0.3">
      <c r="A29" s="12" t="s">
        <v>119</v>
      </c>
      <c r="B29" s="27" t="s">
        <v>152</v>
      </c>
      <c r="C29" s="27" t="s">
        <v>146</v>
      </c>
      <c r="D29" s="14">
        <v>1449472.25551</v>
      </c>
      <c r="E29" s="14">
        <v>580912.63338000001</v>
      </c>
      <c r="F29" s="29">
        <f t="shared" si="0"/>
        <v>40.077526918623541</v>
      </c>
      <c r="G29" s="29">
        <f t="shared" si="1"/>
        <v>49.171925322210981</v>
      </c>
    </row>
    <row r="30" spans="1:7" x14ac:dyDescent="0.3">
      <c r="A30" s="11" t="s">
        <v>120</v>
      </c>
      <c r="B30" s="21" t="s">
        <v>152</v>
      </c>
      <c r="C30" s="21" t="s">
        <v>145</v>
      </c>
      <c r="D30" s="13">
        <v>463678.28672000003</v>
      </c>
      <c r="E30" s="13">
        <v>190840.60049000001</v>
      </c>
      <c r="F30" s="15">
        <f t="shared" si="0"/>
        <v>41.157976544466131</v>
      </c>
      <c r="G30" s="15">
        <f t="shared" si="1"/>
        <v>16.153891680991734</v>
      </c>
    </row>
    <row r="31" spans="1:7" x14ac:dyDescent="0.3">
      <c r="A31" s="11" t="s">
        <v>121</v>
      </c>
      <c r="B31" s="21" t="s">
        <v>152</v>
      </c>
      <c r="C31" s="21" t="s">
        <v>147</v>
      </c>
      <c r="D31" s="13">
        <v>894383.35360999999</v>
      </c>
      <c r="E31" s="13">
        <v>361368.22602999996</v>
      </c>
      <c r="F31" s="15">
        <f t="shared" si="0"/>
        <v>40.404176192614635</v>
      </c>
      <c r="G31" s="15">
        <f t="shared" si="1"/>
        <v>30.588371474688579</v>
      </c>
    </row>
    <row r="32" spans="1:7" x14ac:dyDescent="0.3">
      <c r="A32" s="11" t="s">
        <v>122</v>
      </c>
      <c r="B32" s="21" t="s">
        <v>152</v>
      </c>
      <c r="C32" s="21" t="s">
        <v>148</v>
      </c>
      <c r="D32" s="13">
        <v>42545.6515</v>
      </c>
      <c r="E32" s="13">
        <v>14332.00008</v>
      </c>
      <c r="F32" s="15">
        <f t="shared" si="0"/>
        <v>33.686169031869213</v>
      </c>
      <c r="G32" s="15">
        <f t="shared" si="1"/>
        <v>1.2131463444877195</v>
      </c>
    </row>
    <row r="33" spans="1:7" x14ac:dyDescent="0.3">
      <c r="A33" s="11" t="s">
        <v>123</v>
      </c>
      <c r="B33" s="21" t="s">
        <v>152</v>
      </c>
      <c r="C33" s="21" t="s">
        <v>152</v>
      </c>
      <c r="D33" s="13">
        <v>1095</v>
      </c>
      <c r="E33" s="13">
        <v>63.924999999999997</v>
      </c>
      <c r="F33" s="15">
        <f t="shared" si="0"/>
        <v>5.8378995433789953</v>
      </c>
      <c r="G33" s="15">
        <f t="shared" si="1"/>
        <v>5.4109949510534388E-3</v>
      </c>
    </row>
    <row r="34" spans="1:7" x14ac:dyDescent="0.3">
      <c r="A34" s="11" t="s">
        <v>124</v>
      </c>
      <c r="B34" s="21" t="s">
        <v>152</v>
      </c>
      <c r="C34" s="21" t="s">
        <v>157</v>
      </c>
      <c r="D34" s="13">
        <v>47769.963680000001</v>
      </c>
      <c r="E34" s="13">
        <v>14307.88178</v>
      </c>
      <c r="F34" s="15">
        <f t="shared" si="0"/>
        <v>29.951627922192298</v>
      </c>
      <c r="G34" s="15">
        <f t="shared" si="1"/>
        <v>1.2111048270918965</v>
      </c>
    </row>
    <row r="35" spans="1:7" s="30" customFormat="1" x14ac:dyDescent="0.3">
      <c r="A35" s="12" t="s">
        <v>125</v>
      </c>
      <c r="B35" s="27" t="s">
        <v>153</v>
      </c>
      <c r="C35" s="27" t="s">
        <v>146</v>
      </c>
      <c r="D35" s="14">
        <v>212360.35402</v>
      </c>
      <c r="E35" s="14">
        <v>69684.868589999998</v>
      </c>
      <c r="F35" s="29">
        <f t="shared" si="0"/>
        <v>32.814443595925212</v>
      </c>
      <c r="G35" s="29">
        <f t="shared" si="1"/>
        <v>5.8985447337553749</v>
      </c>
    </row>
    <row r="36" spans="1:7" x14ac:dyDescent="0.3">
      <c r="A36" s="11" t="s">
        <v>126</v>
      </c>
      <c r="B36" s="21" t="s">
        <v>153</v>
      </c>
      <c r="C36" s="21" t="s">
        <v>145</v>
      </c>
      <c r="D36" s="13">
        <v>206974.15402000002</v>
      </c>
      <c r="E36" s="13">
        <v>67656.055370000002</v>
      </c>
      <c r="F36" s="15">
        <f t="shared" si="0"/>
        <v>32.68816615791669</v>
      </c>
      <c r="G36" s="15">
        <f t="shared" si="1"/>
        <v>5.7268138289442616</v>
      </c>
    </row>
    <row r="37" spans="1:7" x14ac:dyDescent="0.3">
      <c r="A37" s="11" t="s">
        <v>127</v>
      </c>
      <c r="B37" s="21" t="s">
        <v>153</v>
      </c>
      <c r="C37" s="21" t="s">
        <v>149</v>
      </c>
      <c r="D37" s="13">
        <v>5386.2</v>
      </c>
      <c r="E37" s="13">
        <v>2028.81322</v>
      </c>
      <c r="F37" s="15">
        <f t="shared" si="0"/>
        <v>37.666874976792549</v>
      </c>
      <c r="G37" s="15">
        <f t="shared" si="1"/>
        <v>0.17173090481111408</v>
      </c>
    </row>
    <row r="38" spans="1:7" s="30" customFormat="1" x14ac:dyDescent="0.3">
      <c r="A38" s="12" t="s">
        <v>128</v>
      </c>
      <c r="B38" s="27" t="s">
        <v>157</v>
      </c>
      <c r="C38" s="27" t="s">
        <v>146</v>
      </c>
      <c r="D38" s="14">
        <v>2662.8</v>
      </c>
      <c r="E38" s="14">
        <v>93</v>
      </c>
      <c r="F38" s="29">
        <f t="shared" si="0"/>
        <v>3.4925642181162684</v>
      </c>
      <c r="G38" s="29">
        <f t="shared" si="1"/>
        <v>7.8720771286346462E-3</v>
      </c>
    </row>
    <row r="39" spans="1:7" x14ac:dyDescent="0.3">
      <c r="A39" s="11" t="s">
        <v>129</v>
      </c>
      <c r="B39" s="21" t="s">
        <v>157</v>
      </c>
      <c r="C39" s="21" t="s">
        <v>152</v>
      </c>
      <c r="D39" s="13">
        <v>372</v>
      </c>
      <c r="E39" s="13">
        <v>93</v>
      </c>
      <c r="F39" s="15">
        <f t="shared" si="0"/>
        <v>25</v>
      </c>
      <c r="G39" s="15">
        <f t="shared" si="1"/>
        <v>7.8720771286346462E-3</v>
      </c>
    </row>
    <row r="40" spans="1:7" x14ac:dyDescent="0.3">
      <c r="A40" s="11" t="s">
        <v>130</v>
      </c>
      <c r="B40" s="21" t="s">
        <v>157</v>
      </c>
      <c r="C40" s="21" t="s">
        <v>157</v>
      </c>
      <c r="D40" s="13">
        <v>2290.8000000000002</v>
      </c>
      <c r="E40" s="13">
        <v>0</v>
      </c>
      <c r="F40" s="15">
        <f t="shared" si="0"/>
        <v>0</v>
      </c>
      <c r="G40" s="15">
        <f t="shared" si="1"/>
        <v>0</v>
      </c>
    </row>
    <row r="41" spans="1:7" s="30" customFormat="1" x14ac:dyDescent="0.3">
      <c r="A41" s="12" t="s">
        <v>131</v>
      </c>
      <c r="B41" s="27" t="s">
        <v>1</v>
      </c>
      <c r="C41" s="27" t="s">
        <v>146</v>
      </c>
      <c r="D41" s="14">
        <v>114321.94318</v>
      </c>
      <c r="E41" s="14">
        <v>76844.518849999993</v>
      </c>
      <c r="F41" s="29">
        <f t="shared" si="0"/>
        <v>67.217645810138322</v>
      </c>
      <c r="G41" s="29">
        <f t="shared" si="1"/>
        <v>6.5045804225808492</v>
      </c>
    </row>
    <row r="42" spans="1:7" x14ac:dyDescent="0.3">
      <c r="A42" s="11" t="s">
        <v>132</v>
      </c>
      <c r="B42" s="21" t="s">
        <v>1</v>
      </c>
      <c r="C42" s="21" t="s">
        <v>145</v>
      </c>
      <c r="D42" s="13">
        <v>7747.0474000000004</v>
      </c>
      <c r="E42" s="13">
        <v>5310.0782499999996</v>
      </c>
      <c r="F42" s="15">
        <f t="shared" si="0"/>
        <v>68.543252362183807</v>
      </c>
      <c r="G42" s="15">
        <f t="shared" si="1"/>
        <v>0.44947683379661596</v>
      </c>
    </row>
    <row r="43" spans="1:7" x14ac:dyDescent="0.3">
      <c r="A43" s="11" t="s">
        <v>133</v>
      </c>
      <c r="B43" s="21" t="s">
        <v>1</v>
      </c>
      <c r="C43" s="21" t="s">
        <v>148</v>
      </c>
      <c r="D43" s="13">
        <v>105011.8495</v>
      </c>
      <c r="E43" s="13">
        <v>71443.649319999997</v>
      </c>
      <c r="F43" s="15">
        <f t="shared" si="0"/>
        <v>68.033892994142533</v>
      </c>
      <c r="G43" s="15">
        <f t="shared" si="1"/>
        <v>6.0474184709480241</v>
      </c>
    </row>
    <row r="44" spans="1:7" ht="15" customHeight="1" x14ac:dyDescent="0.3">
      <c r="A44" s="11" t="s">
        <v>134</v>
      </c>
      <c r="B44" s="21" t="s">
        <v>1</v>
      </c>
      <c r="C44" s="21" t="s">
        <v>149</v>
      </c>
      <c r="D44" s="13">
        <v>1279.7</v>
      </c>
      <c r="E44" s="13">
        <v>78.525000000000006</v>
      </c>
      <c r="F44" s="15">
        <f t="shared" si="0"/>
        <v>6.1362037977651021</v>
      </c>
      <c r="G44" s="15">
        <f t="shared" si="1"/>
        <v>6.6468264142584485E-3</v>
      </c>
    </row>
    <row r="45" spans="1:7" ht="15.75" customHeight="1" x14ac:dyDescent="0.3">
      <c r="A45" s="11" t="s">
        <v>135</v>
      </c>
      <c r="B45" s="21" t="s">
        <v>1</v>
      </c>
      <c r="C45" s="21" t="s">
        <v>151</v>
      </c>
      <c r="D45" s="13">
        <v>283.34628000000004</v>
      </c>
      <c r="E45" s="13">
        <v>12.26628</v>
      </c>
      <c r="F45" s="15">
        <f t="shared" si="0"/>
        <v>4.3290774807419385</v>
      </c>
      <c r="G45" s="15">
        <f t="shared" si="1"/>
        <v>1.0382914219508449E-3</v>
      </c>
    </row>
    <row r="46" spans="1:7" s="30" customFormat="1" ht="18.75" customHeight="1" x14ac:dyDescent="0.3">
      <c r="A46" s="12" t="s">
        <v>136</v>
      </c>
      <c r="B46" s="27" t="s">
        <v>154</v>
      </c>
      <c r="C46" s="27" t="s">
        <v>146</v>
      </c>
      <c r="D46" s="14">
        <v>181533.4117</v>
      </c>
      <c r="E46" s="14">
        <v>32091.225120000003</v>
      </c>
      <c r="F46" s="29">
        <f t="shared" si="0"/>
        <v>17.677861512917296</v>
      </c>
      <c r="G46" s="29">
        <f t="shared" si="1"/>
        <v>2.7163935408281468</v>
      </c>
    </row>
    <row r="47" spans="1:7" x14ac:dyDescent="0.3">
      <c r="A47" s="11" t="s">
        <v>137</v>
      </c>
      <c r="B47" s="21" t="s">
        <v>154</v>
      </c>
      <c r="C47" s="21" t="s">
        <v>147</v>
      </c>
      <c r="D47" s="13">
        <v>96787.18084999999</v>
      </c>
      <c r="E47" s="13">
        <v>20681.66203</v>
      </c>
      <c r="F47" s="15">
        <f t="shared" si="0"/>
        <v>21.368183108930797</v>
      </c>
      <c r="G47" s="15">
        <f t="shared" si="1"/>
        <v>1.7506197704141353</v>
      </c>
    </row>
    <row r="48" spans="1:7" x14ac:dyDescent="0.3">
      <c r="A48" s="11" t="s">
        <v>138</v>
      </c>
      <c r="B48" s="21" t="s">
        <v>154</v>
      </c>
      <c r="C48" s="21" t="s">
        <v>148</v>
      </c>
      <c r="D48" s="13">
        <v>23764.2</v>
      </c>
      <c r="E48" s="13">
        <v>9864.2000000000007</v>
      </c>
      <c r="F48" s="15">
        <f t="shared" si="0"/>
        <v>41.508655877328081</v>
      </c>
      <c r="G48" s="15">
        <f t="shared" si="1"/>
        <v>0.83496498077718162</v>
      </c>
    </row>
    <row r="49" spans="1:7" ht="37.5" x14ac:dyDescent="0.3">
      <c r="A49" s="11" t="s">
        <v>139</v>
      </c>
      <c r="B49" s="21" t="s">
        <v>154</v>
      </c>
      <c r="C49" s="21" t="s">
        <v>150</v>
      </c>
      <c r="D49" s="13">
        <v>60982.030850000003</v>
      </c>
      <c r="E49" s="13">
        <v>1545.3630900000001</v>
      </c>
      <c r="F49" s="15">
        <f t="shared" si="0"/>
        <v>2.5341286088047688</v>
      </c>
      <c r="G49" s="15">
        <f t="shared" si="1"/>
        <v>0.13080878963682974</v>
      </c>
    </row>
    <row r="50" spans="1:7" s="30" customFormat="1" x14ac:dyDescent="0.3">
      <c r="A50" s="12" t="s">
        <v>140</v>
      </c>
      <c r="B50" s="27" t="s">
        <v>158</v>
      </c>
      <c r="C50" s="27" t="s">
        <v>146</v>
      </c>
      <c r="D50" s="14">
        <v>4312.6000000000004</v>
      </c>
      <c r="E50" s="14">
        <v>1579.095</v>
      </c>
      <c r="F50" s="29">
        <f t="shared" si="0"/>
        <v>36.615846589064596</v>
      </c>
      <c r="G50" s="29">
        <f t="shared" si="1"/>
        <v>0.13366406057463792</v>
      </c>
    </row>
    <row r="51" spans="1:7" ht="37.5" x14ac:dyDescent="0.3">
      <c r="A51" s="11" t="s">
        <v>141</v>
      </c>
      <c r="B51" s="21" t="s">
        <v>158</v>
      </c>
      <c r="C51" s="21" t="s">
        <v>149</v>
      </c>
      <c r="D51" s="13">
        <v>4312.6000000000004</v>
      </c>
      <c r="E51" s="13">
        <v>1579.095</v>
      </c>
      <c r="F51" s="15">
        <f t="shared" si="0"/>
        <v>36.615846589064596</v>
      </c>
      <c r="G51" s="15">
        <f t="shared" si="1"/>
        <v>0.13366406057463792</v>
      </c>
    </row>
    <row r="52" spans="1:7" s="30" customFormat="1" ht="37.5" x14ac:dyDescent="0.3">
      <c r="A52" s="12" t="s">
        <v>142</v>
      </c>
      <c r="B52" s="27" t="s">
        <v>155</v>
      </c>
      <c r="C52" s="27" t="s">
        <v>146</v>
      </c>
      <c r="D52" s="14">
        <v>1200</v>
      </c>
      <c r="E52" s="14">
        <v>0</v>
      </c>
      <c r="F52" s="29">
        <f t="shared" si="0"/>
        <v>0</v>
      </c>
      <c r="G52" s="29">
        <f t="shared" si="1"/>
        <v>0</v>
      </c>
    </row>
    <row r="53" spans="1:7" ht="37.5" x14ac:dyDescent="0.3">
      <c r="A53" s="11" t="s">
        <v>143</v>
      </c>
      <c r="B53" s="21" t="s">
        <v>155</v>
      </c>
      <c r="C53" s="21" t="s">
        <v>145</v>
      </c>
      <c r="D53" s="13">
        <v>1200</v>
      </c>
      <c r="E53" s="13">
        <v>0</v>
      </c>
      <c r="F53" s="15">
        <f t="shared" si="0"/>
        <v>0</v>
      </c>
      <c r="G53" s="15">
        <f t="shared" si="1"/>
        <v>0</v>
      </c>
    </row>
    <row r="54" spans="1:7" s="30" customFormat="1" x14ac:dyDescent="0.3">
      <c r="A54" s="12" t="s">
        <v>94</v>
      </c>
      <c r="B54" s="27" t="s">
        <v>178</v>
      </c>
      <c r="C54" s="37" t="s">
        <v>178</v>
      </c>
      <c r="D54" s="38">
        <f>D52+D50+D46+D41+D38+D35+D29+D26+D22+D18+D15+D13+D5</f>
        <v>4081817.8114999998</v>
      </c>
      <c r="E54" s="38">
        <f>E52+E50+E46+E41+E38+E35+E29+E26+E22+E18+E15+E13+E5</f>
        <v>1181390.8639400001</v>
      </c>
      <c r="F54" s="39">
        <f t="shared" si="0"/>
        <v>28.942763212301692</v>
      </c>
      <c r="G54" s="39">
        <f t="shared" si="1"/>
        <v>100</v>
      </c>
    </row>
    <row r="55" spans="1:7" x14ac:dyDescent="0.3">
      <c r="A55" s="22" t="s">
        <v>144</v>
      </c>
      <c r="B55" s="24" t="s">
        <v>178</v>
      </c>
      <c r="C55" s="25" t="s">
        <v>178</v>
      </c>
      <c r="D55" s="26">
        <v>-157475.01149999999</v>
      </c>
      <c r="E55" s="26">
        <v>84627.997510000001</v>
      </c>
      <c r="F55" s="40" t="s">
        <v>178</v>
      </c>
      <c r="G55" s="40" t="s">
        <v>178</v>
      </c>
    </row>
  </sheetData>
  <mergeCells count="2">
    <mergeCell ref="A3:G3"/>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8AA1-D9C3-4D88-BDE1-67A661CE4193}">
  <dimension ref="A2:D15"/>
  <sheetViews>
    <sheetView workbookViewId="0">
      <selection activeCell="C5" sqref="C5"/>
    </sheetView>
  </sheetViews>
  <sheetFormatPr defaultRowHeight="15" x14ac:dyDescent="0.25"/>
  <cols>
    <col min="1" max="1" width="45.85546875" customWidth="1"/>
    <col min="2" max="3" width="16" bestFit="1" customWidth="1"/>
  </cols>
  <sheetData>
    <row r="2" spans="1:4" ht="18.75" x14ac:dyDescent="0.25">
      <c r="A2" s="45" t="s">
        <v>172</v>
      </c>
      <c r="B2" s="45"/>
      <c r="C2" s="45"/>
    </row>
    <row r="3" spans="1:4" ht="18.75" x14ac:dyDescent="0.3">
      <c r="A3" s="46" t="s">
        <v>160</v>
      </c>
      <c r="B3" s="46"/>
      <c r="C3" s="46"/>
    </row>
    <row r="4" spans="1:4" ht="93.75" x14ac:dyDescent="0.25">
      <c r="A4" s="26" t="s">
        <v>180</v>
      </c>
      <c r="B4" s="26" t="s">
        <v>91</v>
      </c>
      <c r="C4" s="41" t="s">
        <v>176</v>
      </c>
    </row>
    <row r="5" spans="1:4" ht="37.5" x14ac:dyDescent="0.3">
      <c r="A5" s="31" t="s">
        <v>164</v>
      </c>
      <c r="B5" s="26">
        <v>157475.01149999999</v>
      </c>
      <c r="C5" s="26">
        <v>-84627.997510000001</v>
      </c>
    </row>
    <row r="6" spans="1:4" ht="18.75" x14ac:dyDescent="0.3">
      <c r="A6" s="31" t="s">
        <v>3</v>
      </c>
      <c r="B6" s="26"/>
      <c r="C6" s="26"/>
    </row>
    <row r="7" spans="1:4" ht="37.5" x14ac:dyDescent="0.3">
      <c r="A7" s="32" t="s">
        <v>165</v>
      </c>
      <c r="B7" s="26">
        <v>20783</v>
      </c>
      <c r="C7" s="26">
        <v>0</v>
      </c>
    </row>
    <row r="8" spans="1:4" ht="18.75" x14ac:dyDescent="0.3">
      <c r="A8" s="31" t="s">
        <v>166</v>
      </c>
      <c r="B8" s="26"/>
      <c r="C8" s="26"/>
    </row>
    <row r="9" spans="1:4" ht="37.5" x14ac:dyDescent="0.3">
      <c r="A9" s="31" t="s">
        <v>167</v>
      </c>
      <c r="B9" s="26">
        <v>20783</v>
      </c>
      <c r="C9" s="26">
        <v>0</v>
      </c>
    </row>
    <row r="10" spans="1:4" ht="37.5" x14ac:dyDescent="0.3">
      <c r="A10" s="32" t="s">
        <v>168</v>
      </c>
      <c r="B10" s="26">
        <v>0</v>
      </c>
      <c r="C10" s="26">
        <v>0</v>
      </c>
    </row>
    <row r="11" spans="1:4" ht="18.75" x14ac:dyDescent="0.3">
      <c r="A11" s="31" t="s">
        <v>169</v>
      </c>
      <c r="B11" s="26">
        <v>136692.01149999999</v>
      </c>
      <c r="C11" s="26">
        <v>-84627.997510000001</v>
      </c>
    </row>
    <row r="12" spans="1:4" ht="18.75" x14ac:dyDescent="0.3">
      <c r="A12" s="31" t="s">
        <v>170</v>
      </c>
      <c r="B12" s="26">
        <v>-3945125.8</v>
      </c>
      <c r="C12" s="26">
        <v>-1294737.1568900002</v>
      </c>
    </row>
    <row r="13" spans="1:4" ht="18.75" x14ac:dyDescent="0.3">
      <c r="A13" s="31" t="s">
        <v>171</v>
      </c>
      <c r="B13" s="26">
        <v>4081817.8114999998</v>
      </c>
      <c r="C13" s="26">
        <v>1210109.1593800001</v>
      </c>
    </row>
    <row r="15" spans="1:4" ht="43.5" customHeight="1" thickBot="1" x14ac:dyDescent="0.3">
      <c r="A15" s="33" t="s">
        <v>173</v>
      </c>
      <c r="B15" s="34"/>
      <c r="C15" s="35" t="s">
        <v>174</v>
      </c>
      <c r="D15" s="36"/>
    </row>
  </sheetData>
  <mergeCells count="2">
    <mergeCell ref="A3:C3"/>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 финансирования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Шалаурова Анна Алексеевна</dc:creator>
  <cp:lastModifiedBy>Шалаурова Анна Алексеевна</cp:lastModifiedBy>
  <dcterms:created xsi:type="dcterms:W3CDTF">2015-06-05T18:19:34Z</dcterms:created>
  <dcterms:modified xsi:type="dcterms:W3CDTF">2024-08-26T07:31:38Z</dcterms:modified>
</cp:coreProperties>
</file>